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D:\Claudia\2019\judete\judete\9. 31.03.2021\eu\final\"/>
    </mc:Choice>
  </mc:AlternateContent>
  <xr:revisionPtr revIDLastSave="0" documentId="13_ncr:1_{B3EB08FF-9CB8-4B3D-A260-A4459C07FBB8}" xr6:coauthVersionLast="47" xr6:coauthVersionMax="47" xr10:uidLastSave="{00000000-0000-0000-0000-000000000000}"/>
  <bookViews>
    <workbookView xWindow="-120" yWindow="-120" windowWidth="29040" windowHeight="15840" tabRatio="827" xr2:uid="{00000000-000D-0000-FFFF-FFFF00000000}"/>
  </bookViews>
  <sheets>
    <sheet name="Covasna-centralizator" sheetId="1" r:id="rId1"/>
    <sheet name="COVASNA in derulare" sheetId="2" r:id="rId2"/>
    <sheet name="COVASNA finalizate" sheetId="3" r:id="rId3"/>
    <sheet name="POIM" sheetId="4" r:id="rId4"/>
    <sheet name="POR" sheetId="5" r:id="rId5"/>
    <sheet name="POCU" sheetId="6" r:id="rId6"/>
    <sheet name="POC" sheetId="7" r:id="rId7"/>
    <sheet name="POCA" sheetId="8" r:id="rId8"/>
    <sheet name="Localitati" sheetId="9" r:id="rId9"/>
  </sheets>
  <definedNames>
    <definedName name="_xlnm._FilterDatabase" localSheetId="2">'COVASNA finalizate'!$B$5:$E$7</definedName>
    <definedName name="_xlnm._FilterDatabase" localSheetId="1">'COVASNA in derulare'!$B$5:$E$7</definedName>
    <definedName name="_xlnm._FilterDatabase" localSheetId="6">POC!$A$8:$Z$11</definedName>
    <definedName name="_xlnm._FilterDatabase" localSheetId="5">POCU!$A$4:$Z$6</definedName>
    <definedName name="_xlnm._FilterDatabase" localSheetId="3">POIM!$A$6:$AB$11</definedName>
    <definedName name="_xlnm._FilterDatabase" localSheetId="4">POR!$A$5:$W$77</definedName>
    <definedName name="id">#REF!</definedName>
    <definedName name="LOCAL_MYSQL_DATE_FORMAT" localSheetId="2">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4">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 name="_xlnm.Print_Area" localSheetId="6">POC!$A$1:$X$11</definedName>
    <definedName name="_xlnm.Print_Titles" localSheetId="4">POR!$5:$7</definedName>
    <definedName name="SPBookmark_Regiune" localSheetId="3">POIM!#REF!</definedName>
    <definedName name="Z_000BFA1A_266F_4D10_A09E_5A7B0D134F58_.wvu.FilterData" localSheetId="3">POIM!$B$5:$AB$11</definedName>
    <definedName name="Z_0E2002C0_88DC_479A_B983_CA340E3274B8_.wvu.FilterData" localSheetId="3">POIM!$B$6:$AB$11</definedName>
    <definedName name="Z_0F598BC0_9523_4AD3_94A3_BDEC8367FE11_.wvu.Cols" localSheetId="3">POIM!$E:$G,POIM!$Q:$Q</definedName>
    <definedName name="Z_0F598BC0_9523_4AD3_94A3_BDEC8367FE11_.wvu.FilterData" localSheetId="3">POIM!$B$5:$AB$11</definedName>
    <definedName name="Z_216972B4_771A_4607_A8B4_AC73D5CD6C1A_.wvu.Cols" localSheetId="3">POIM!$E:$G,POIM!$Q:$Q</definedName>
    <definedName name="Z_2234C728_15E1_4BAF_98DE_620726961552_.wvu.Cols" localSheetId="3">POIM!$E:$G,POIM!$Q:$Q</definedName>
    <definedName name="Z_35953204_B2E4_4670_8547_4A661864E61F_.wvu.FilterData" localSheetId="3">POIM!$B$5:$AB$11</definedName>
    <definedName name="Z_3EBF2DB4_84D7_478D_9896_C4DA08B65D0C_.wvu.Cols" localSheetId="3">POIM!$E:$G,POIM!$Q:$Q</definedName>
    <definedName name="Z_3EBF2DB4_84D7_478D_9896_C4DA08B65D0C_.wvu.FilterData" localSheetId="3">POIM!$B$5:$AB$11</definedName>
    <definedName name="Z_413D6799_9F75_47FF_8A9E_5CB9283B7BBE_.wvu.Cols" localSheetId="3">POIM!$E:$G,POIM!$Q:$Q</definedName>
    <definedName name="Z_413D6799_9F75_47FF_8A9E_5CB9283B7BBE_.wvu.FilterData" localSheetId="3">POIM!$B$5:$AB$11</definedName>
    <definedName name="Z_437FD6EF_32B2_4DE0_BA89_93A7E3EF04C5_.wvu.Cols" localSheetId="3">POIM!$E:$G,POIM!$Q:$Q</definedName>
    <definedName name="Z_44703FDB_B351_4F62_ABCF_EAA35D25F82B_.wvu.FilterData" localSheetId="3">POIM!$B$5:$AB$11</definedName>
    <definedName name="Z_61C44EA8_4687_4D4E_A1ED_359DF81A71FB_.wvu.Cols" localSheetId="3">POIM!$E:$G,POIM!$Q:$Q</definedName>
    <definedName name="Z_61C44EA8_4687_4D4E_A1ED_359DF81A71FB_.wvu.FilterData" localSheetId="3">POIM!$B$5:$AB$11</definedName>
    <definedName name="Z_64D2264B_4E86_4FBB_93B3_BEE727888DFE_.wvu.Cols" localSheetId="3">POIM!$E:$G,POIM!$Q:$Q</definedName>
    <definedName name="Z_6CC2252D_4676_4063_B0C5_167B37D80642_.wvu.FilterData" localSheetId="3">POIM!$B$5:$AB$11</definedName>
    <definedName name="Z_79FA8BE5_7D13_4EF3_B35A_76ACF1C0DF3C_.wvu.Cols" localSheetId="3">POIM!$E:$G,POIM!$Q:$Q</definedName>
    <definedName name="Z_83337B45_5054_4200_BF9E_4E1DC1896214_.wvu.Cols" localSheetId="3">POIM!$E:$G,POIM!$Q:$Q</definedName>
    <definedName name="Z_83337B45_5054_4200_BF9E_4E1DC1896214_.wvu.FilterData" localSheetId="3">POIM!$B$5:$AB$11</definedName>
    <definedName name="Z_8453577A_926D_4217_8932_6FE8F46A5D63_.wvu.FilterData" localSheetId="3">POIM!$B$5:$AB$11</definedName>
    <definedName name="Z_8C9F1640_F09D_482C_9468_7B83F0B08D65_.wvu.FilterData" localSheetId="3">POIM!$B$5:$AB$11</definedName>
    <definedName name="Z_90832C92_F64A_47A3_B902_442B1A066F81_.wvu.FilterData" localSheetId="3">POIM!$B$5:$AB$11</definedName>
    <definedName name="Z_9E851A6A_17B1_4E6F_A007_493445D427B8_.wvu.Cols" localSheetId="3">POIM!$E:$G,POIM!$Q:$Q</definedName>
    <definedName name="Z_9E851A6A_17B1_4E6F_A007_493445D427B8_.wvu.FilterData" localSheetId="3">POIM!$B$5:$AB$11</definedName>
    <definedName name="Z_A23DAD4C_1DE1_4EEE_B895_448842FF572B_.wvu.Cols" localSheetId="3">POIM!$F:$P</definedName>
    <definedName name="Z_A23DAD4C_1DE1_4EEE_B895_448842FF572B_.wvu.FilterData" localSheetId="3">POIM!$B$5:$AE$11</definedName>
    <definedName name="Z_B8EFA5E8_2E8C_450C_9395_D582737418AA_.wvu.Cols" localSheetId="3">POIM!$E:$G,POIM!$Q:$Q</definedName>
    <definedName name="Z_C4F2F848_6ED7_4758_A2CE_FBAC69284179_.wvu.FilterData" localSheetId="3">POIM!$B$5:$AB$11</definedName>
    <definedName name="Z_CA5BAC36_7E1D_42E0_9796_DFA0CE58E1BF_.wvu.FilterData" localSheetId="3">POIM!$B$5:$AB$11</definedName>
    <definedName name="Z_DB90939E_72BD_4CED_BFB6_BD74FF913DB3_.wvu.Cols" localSheetId="3">POIM!$E:$G,POIM!$Q:$Q</definedName>
    <definedName name="Z_DB90939E_72BD_4CED_BFB6_BD74FF913DB3_.wvu.FilterData" localSheetId="3">POIM!$B$5:$AB$11</definedName>
    <definedName name="Z_E10820C0_32CD_441A_8635_65479FE7CBA3_.wvu.Cols" localSheetId="3">POIM!$E:$G,POIM!$Q:$Q</definedName>
    <definedName name="Z_E1C13DC2_98C2_4597_8D1A_C9F2C3CA60EC_.wvu.Cols" localSheetId="3">POIM!$E:$G,POIM!$Q:$Q</definedName>
    <definedName name="Z_E4462EA5_1112_4F42_BE37_A867D6FC853C_.wvu.Cols" localSheetId="3">POIM!$E:$G,POIM!$Q:$Q</definedName>
    <definedName name="Z_E4462EA5_1112_4F42_BE37_A867D6FC853C_.wvu.FilterData" localSheetId="3">POIM!$B$5:$AB$11</definedName>
    <definedName name="Z_ECCC7D97_A0C3_4C50_BA03_A8D24BCD22BE_.wvu.Cols" localSheetId="3">POIM!$E:$G,POIM!$Q:$Q</definedName>
    <definedName name="Z_ECCC7D97_A0C3_4C50_BA03_A8D24BCD22BE_.wvu.FilterData" localSheetId="3">POIM!$B$5:$AB$11</definedName>
    <definedName name="Z_F36299A5_78E0_4C52_B3A4_19855E6D3EFF_.wvu.FilterData" localSheetId="3">POIM!$B$5:$AB$11</definedName>
    <definedName name="Z_F4C96D22_891C_4B3C_B57B_7878195B2E7E_.wvu.FilterData" localSheetId="3">POIM!$G$6:$Q$11</definedName>
  </definedName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AK8" i="8" l="1"/>
  <c r="AJ8" i="8"/>
  <c r="AF8" i="8"/>
  <c r="AD8" i="8"/>
  <c r="AC8" i="8"/>
  <c r="AA8" i="8"/>
  <c r="Z8" i="8"/>
  <c r="X8" i="8"/>
  <c r="W8" i="8"/>
  <c r="U8" i="8"/>
  <c r="T8" i="8"/>
  <c r="AB7" i="8"/>
  <c r="AB8" i="8" s="1"/>
  <c r="Y7" i="8"/>
  <c r="Y8" i="8" s="1"/>
  <c r="V7" i="8"/>
  <c r="V8" i="8" s="1"/>
  <c r="S7" i="8"/>
  <c r="S8" i="8" s="1"/>
  <c r="X11" i="7"/>
  <c r="W11" i="7"/>
  <c r="S11" i="7"/>
  <c r="R11" i="7"/>
  <c r="Q11" i="7"/>
  <c r="P11" i="7"/>
  <c r="O11" i="7"/>
  <c r="T9" i="7"/>
  <c r="T11" i="7" s="1"/>
  <c r="Z12" i="6"/>
  <c r="Y12" i="6"/>
  <c r="V12" i="6"/>
  <c r="U12" i="6"/>
  <c r="T12" i="6"/>
  <c r="S12" i="6"/>
  <c r="R12" i="6"/>
  <c r="Q12" i="6"/>
  <c r="W77" i="5"/>
  <c r="V77" i="5"/>
  <c r="S77" i="5"/>
  <c r="R77" i="5"/>
  <c r="Q77" i="5"/>
  <c r="P77" i="5"/>
  <c r="O77" i="5"/>
  <c r="N77" i="5"/>
  <c r="AB14" i="4"/>
  <c r="AA14" i="4"/>
  <c r="X14" i="4"/>
  <c r="W14" i="4"/>
  <c r="V14" i="4"/>
  <c r="U14" i="4"/>
  <c r="T14" i="4"/>
  <c r="S14" i="4"/>
  <c r="R14" i="4"/>
  <c r="Q14" i="4"/>
  <c r="E14" i="3"/>
  <c r="D14" i="3"/>
  <c r="C14" i="3"/>
  <c r="E14" i="2"/>
  <c r="D14" i="2"/>
  <c r="C14" i="2"/>
  <c r="E14" i="1"/>
  <c r="D14" i="1"/>
  <c r="C14" i="1"/>
  <c r="AE7" i="8" l="1"/>
  <c r="M7" i="8" s="1"/>
  <c r="AE8" i="8" l="1"/>
  <c r="AG7" i="8"/>
  <c r="AG8" i="8" s="1"/>
</calcChain>
</file>

<file path=xl/sharedStrings.xml><?xml version="1.0" encoding="utf-8"?>
<sst xmlns="http://schemas.openxmlformats.org/spreadsheetml/2006/main" count="1094" uniqueCount="472">
  <si>
    <t>SITUAȚIA CENTRALIZATOARE A CONTRACTELOR SEMNATE 
JUDEȚUL COVASNA</t>
  </si>
  <si>
    <t>Program</t>
  </si>
  <si>
    <t>Nr. contracte de finanțare</t>
  </si>
  <si>
    <t>Valoare UE 
(LEI)</t>
  </si>
  <si>
    <t>Valoare totală
(LEI)</t>
  </si>
  <si>
    <t>POIM</t>
  </si>
  <si>
    <t>POR</t>
  </si>
  <si>
    <t>POCU</t>
  </si>
  <si>
    <t>POC</t>
  </si>
  <si>
    <t>POCA</t>
  </si>
  <si>
    <t>POAT</t>
  </si>
  <si>
    <t>TOTAL</t>
  </si>
  <si>
    <t>Anumite contracte se implementează în mai multe județe sau la nivel național și nu se pot include</t>
  </si>
  <si>
    <t>SITUAȚIA CENTRALIZATOARE A CONTRACTELOR AFLATE ÎN DERULARE 
JUDEȚUL COVASNA</t>
  </si>
  <si>
    <t>SITUAȚIA CENTRALIZATOARE A CONTRACTELOR FINALIZATE
JUDEȚUL COVASNA</t>
  </si>
  <si>
    <t>LISTA PROIECTELOR CONTRACTATE - PROGRAMUL OPERAȚIONAL INFRASTRUCTURĂ MARE
JUDEȚUL COVASNA</t>
  </si>
  <si>
    <t xml:space="preserve">Nr. </t>
  </si>
  <si>
    <t>Axă prioritară/Prioritate de investiţii/Obiectiv specific</t>
  </si>
  <si>
    <t>Titlu proiect</t>
  </si>
  <si>
    <t>cod SMIS</t>
  </si>
  <si>
    <t>Nr si data Contract de Finantare</t>
  </si>
  <si>
    <t>Tip apel/data lansarii /data inchidere apel de proiecte</t>
  </si>
  <si>
    <t>Nume beneficiar</t>
  </si>
  <si>
    <t>Rezumat proiect</t>
  </si>
  <si>
    <t>Data de începere a proiectului</t>
  </si>
  <si>
    <t>Data de finalizare a proiectului</t>
  </si>
  <si>
    <t>Rata de cofinanțare UE</t>
  </si>
  <si>
    <t xml:space="preserve">Regiune </t>
  </si>
  <si>
    <t>Județ</t>
  </si>
  <si>
    <t>Tip beneficiar</t>
  </si>
  <si>
    <t>Categorie de intervenție</t>
  </si>
  <si>
    <t xml:space="preserve">Valoare totala eligibila </t>
  </si>
  <si>
    <t>Valoarea eligibilă a proiectului (lei)</t>
  </si>
  <si>
    <t>Cheltuieli neeligibile</t>
  </si>
  <si>
    <t>Valoarea veniturilor nete generate (NFG)</t>
  </si>
  <si>
    <t>Total valoare proiect</t>
  </si>
  <si>
    <t>Stadiu proiect 
(în implementare/ finalizat)</t>
  </si>
  <si>
    <t>Act aditional NR.</t>
  </si>
  <si>
    <t>Plăţi către beneficiari (lei)</t>
  </si>
  <si>
    <t>Fonduri UE</t>
  </si>
  <si>
    <t>Contribuția națională</t>
  </si>
  <si>
    <t>Contributia proprie a beneficiarului</t>
  </si>
  <si>
    <t>Contributie privata</t>
  </si>
  <si>
    <r>
      <rPr>
        <b/>
        <sz val="10"/>
        <rFont val="Calibri"/>
        <family val="2"/>
        <charset val="1"/>
      </rPr>
      <t>Contribuția națională</t>
    </r>
    <r>
      <rPr>
        <b/>
        <sz val="10"/>
        <color rgb="FFFF0000"/>
        <rFont val="Calibri"/>
        <family val="2"/>
        <charset val="1"/>
      </rPr>
      <t xml:space="preserve"> </t>
    </r>
  </si>
  <si>
    <t xml:space="preserve">Axa Prioritară 2. Dezvoltarea unui sistem de transport multimodal, de calitate, durabil şi eficient, O.S. 2.1 Creşterea mobilităţii pe reţeaua rutieră TEN-T </t>
  </si>
  <si>
    <t>Varianta de ocolire Sf. Gheorghe</t>
  </si>
  <si>
    <t>20/05.10.2018</t>
  </si>
  <si>
    <t>Necompetitiv (cu depunere continuă, pe bază de liste de proiecte preidentificate)/ 30.05.2016/31.12.2022</t>
  </si>
  <si>
    <t xml:space="preserve">CNAIR </t>
  </si>
  <si>
    <t>Avand in vedere ca transporturile reprezinta motorul economiei, la nivel national si european, se doreste sustinerea unei dezvoltari economice sustenabile 
plecand de la asigurarea unei infrastructuri corespunzatoare. Din pacate, la ora actuala pe cea mai mare parte din retea, drumurilor care deservesc coridoare Pan Europene de transport, inclusiv TEN-T CORE si Comprehensive, in solutia existenta nu le sunt asigurate capacitati de circulatie corespunzatoare si nici conditii optime de siguranta la nivelul desfasurarii circulatiei rutiere. Obiectivul general al proiectului, este imbunatatirea competitivitatii economice a României prin dezvoltarea infrastructurii de transport care faciliteaza integrarea economica in UE, contribuind astfel la dezvoltarea pietii interne cu scopul de a crea conditiile pentru cresterea volumului investitiilor, promovarea transportului durabil si a coeziunii in reteaua de drumuri europene. Realizarea prezentului proiect - faza Studiu de Fezabilitate, Proiect pentru Autorizatia de Construire si obtinere Autorizatie de Construire - al variantei de ocolire Sf. Gheorghe - contribuie la indicatorul de realizare imediata 2S82 - Documentații suport pentru elaborarea aplicației de finanțare (Studiu de Fezabilitate, Analiza Instituțională, Analiza Cost – Beneficiu, Evaluarea Impactului asupra mediului etc. ).
Obiectivele specifice ale proiectului
1 Elaborare Studiu de fezabilitate
2 Elaborare proiect pentru obtinerea autorizatiei de executie a lucrarilor
3 Obtinerea Autorizatiei de Construire</t>
  </si>
  <si>
    <t>21.05.2018</t>
  </si>
  <si>
    <t>30.06.2021</t>
  </si>
  <si>
    <t>Regiune Centru</t>
  </si>
  <si>
    <t>Covasna</t>
  </si>
  <si>
    <t>public</t>
  </si>
  <si>
    <t>in implementare</t>
  </si>
  <si>
    <t>AA1/26.06.2019</t>
  </si>
  <si>
    <t>Axa prioritară 3. Dezvoltarea infrastructurii de mediu în condiții de management eficient al resurselor, Obiectivul Specific 3.2. Creșterea nivelului de colectare și epurare a apelor uzate urbane, precum și a gradului de asigurare a alimentării cu apă potabilă a populației</t>
  </si>
  <si>
    <t>Fazarea proiectului "Extinderea si modernizarea sistemelor de apa si apa uzata în judetul Covasna"</t>
  </si>
  <si>
    <t>55/18.05.2017</t>
  </si>
  <si>
    <t>GOSPODĂRIRE COMUNALĂ SA SFÂNTU GHEORGHE</t>
  </si>
  <si>
    <t xml:space="preserve">Obiectivul general al Proiectului este acela de a contribui la îndeplinirea obiectivelor Axei Prioritare 1 din POS Mediu (2007–2013) prin derularea unor investiții specifice în domeniul apei potabile si apei uzate în județul Covasna. </t>
  </si>
  <si>
    <t>18/05/2017</t>
  </si>
  <si>
    <t>31.05.2021</t>
  </si>
  <si>
    <t>Regiunea 7 Centru</t>
  </si>
  <si>
    <t>Organisme publice cf legii 64/2009</t>
  </si>
  <si>
    <t>017, 018, 021, 022</t>
  </si>
  <si>
    <t>Sprijin pentru pregatirea aplicatiei de finantare si a documentatiilor de atribuire pentru Proiectul regional de dezvoltare a infrastructurii de apa si apa uzata din judetul Covasna, în perioada 2014-2020</t>
  </si>
  <si>
    <t>264/22.08.2019</t>
  </si>
  <si>
    <t>Necompetitiv (cu depunere continuă, pe bază de liste de proiecte preidentificate)</t>
  </si>
  <si>
    <t>GOSPODARIE COMUNALA SA SFÂNTU GHEORGHE</t>
  </si>
  <si>
    <t>Sprijin pentru pregatirea aplicatiei de finantare si a documentatiilor de atribuire pentru  Proiectul regional de dezvoltare a infrastructurii de apa si apa uzata din judetul Covasna, în perioada 2014-2020</t>
  </si>
  <si>
    <t>11.05.2019(( CF SEMNAT IN 22.08.2019)</t>
  </si>
  <si>
    <t>30.08.2021</t>
  </si>
  <si>
    <t>COVASNA</t>
  </si>
  <si>
    <t>Organisme publice cf legii 64/2012</t>
  </si>
  <si>
    <t>017, 018, 021, 028</t>
  </si>
  <si>
    <t>Axa Prioritară 4 Protecţia mediului prin măsuri de conservare a biodiversităţii, monitorizarea calităţii aerului şi decontaminare a siturilor poluate istoric, Obiectiv Specific 4.1 Creşterea gradului de protecţie şi conservare a biodiversităţii prin măsuri de management adecvate şi refacerea ecosistemelor degradate</t>
  </si>
  <si>
    <t xml:space="preserve"> Elaborarea Planului de management al sitului Natura 2000 Oituz-Ojdula</t>
  </si>
  <si>
    <t>132/26.10.2017</t>
  </si>
  <si>
    <t>Competitiv cu depunere continua/20.02.2016 si relansat in 28.08.2017/30.06.2018</t>
  </si>
  <si>
    <t>OCOLUL SILVIC PRIVAT BRETCU</t>
  </si>
  <si>
    <t>Elaborarea Planului de management al sitului Natura 2000 Oituz-Ojdula pentru menþinerea starii de conservare pe termen lung
a speciilor si habitatelor de interes comunitar
Proiectul acopera situl Natura 2000 (ROSCI0130) cu o suprafaþa de 15.319 ha, si are ca scop conservarea, menþinerea si acolo unde este
cazul, readucerea într-o stare de conservare favorabila, habitatelor si speciilor de interes comunitar pentru care situl a fost desemnat.
Proiectul pentru care se solicita finanþarea, constituie o parte semnificativa în strategia propusa de custode pentru managementul sitului.
Obiectivul general propus pentru proiect este un prim pas în asigurarea unui management eficient al sitului. Elaborarea Planului de
management al sitului ca obiectiv al asociaþiei, stabilirea unor indicatori obiectivi pentru analiza calitaþii managementului, corelate cu
obiectivele propuse pentru acest proiect sunt strâns legate între ele.
Obiectivul general al proiectului vizeaza asigurarea unui statut de conservare favorabil al speciilor si habitatelor acestora, gestionarea
durabila a resurselor naturale si conservarea peisajului actual, prin menþinerea si încurajarea activitaþilor antropice tradiþionale</t>
  </si>
  <si>
    <t>31.12.2021</t>
  </si>
  <si>
    <t>085, 086, 083, 089</t>
  </si>
  <si>
    <t>Implementarea unor măsuri de management conservativ în situl Ciomad-Balvanyos</t>
  </si>
  <si>
    <t>298/19.12.2019</t>
  </si>
  <si>
    <t>Asociația "Vinca Minor"</t>
  </si>
  <si>
    <r>
      <rPr>
        <u/>
        <sz val="10"/>
        <rFont val="Calibri"/>
        <family val="2"/>
        <charset val="1"/>
      </rPr>
      <t xml:space="preserve">Obiective
</t>
    </r>
    <r>
      <rPr>
        <b/>
        <u/>
        <sz val="10"/>
        <rFont val="Calibri"/>
        <family val="2"/>
        <charset val="1"/>
      </rPr>
      <t xml:space="preserve">Obiectivul general
</t>
    </r>
    <r>
      <rPr>
        <b/>
        <sz val="10"/>
        <rFont val="Calibri"/>
        <family val="2"/>
        <charset val="1"/>
      </rPr>
      <t>• asigurarea unei protecþii adecvate al sitului Natura 2000 Ciomad-Balvanyos în scopul conservarii habitatelor, specimenelor de
flora si fauna de importanþa comunitara.
Obiective specifice
• elaborarea Planului de management al sitului Natura 2000 Ciomad-Balvanyos
• îmbunataþirea gradului de informare si constientizare a localnicilor precum si a factorilor interesaþi, dezvoltarea educaþiei
ecologice a elevilor din localitaþiile din jurul sitului, precum si în tot judeþul</t>
    </r>
  </si>
  <si>
    <t>01.11.2019(CF semnat in 19.12.2019)</t>
  </si>
  <si>
    <t>31.10.2021</t>
  </si>
  <si>
    <t>Axa Prioritară 9, Protejarea sănătății populației în contextul pandemiei cauzate de COVID-19/    Obiectivul Specific  9.1, Creșterea capacității de gestionare a crizei sanitare COVID 19 LESS</t>
  </si>
  <si>
    <t>Consolidarea capacității de gestionare a crizei sanitare COVID-19 în cadrul Spitalului Județean de Urgență ”Dr Fogolyán Kristóf” din Sfântu Gheorghe</t>
  </si>
  <si>
    <t>486/01.02.2021</t>
  </si>
  <si>
    <t>SPITALUL JUDEŢEAN DE URGENŢĂ " DR. FOGOLYÁN KRISTOF " SFÂNTU GHEORGHE</t>
  </si>
  <si>
    <t>Consolidarea capacităţii de gestionare a Crizei COVID-19 la  Spitalului Județean de Urgență ”Dr Fogolyán Kristóf” din Sfântu Gheorghe</t>
  </si>
  <si>
    <t>01.02.2020</t>
  </si>
  <si>
    <t>LISTA PROIECTELOR CONTRACTATE - PROGRAMUL OPERAȚIONAL REGIONAL
JUDEȚUL COVASNA</t>
  </si>
  <si>
    <t>Nr. crt.</t>
  </si>
  <si>
    <t>Axă prioritară/ Prioritate de investiţii</t>
  </si>
  <si>
    <t>Cod SMIS</t>
  </si>
  <si>
    <t>Denumire beneficiar</t>
  </si>
  <si>
    <t>Localitate</t>
  </si>
  <si>
    <t>Valoarea ELIGIBILĂ a proiectului (LEI)</t>
  </si>
  <si>
    <t xml:space="preserve">Finanțare acordată </t>
  </si>
  <si>
    <t>Contribuția proprie a beneficiarului</t>
  </si>
  <si>
    <t>Contribuție privată</t>
  </si>
  <si>
    <t>Buget național</t>
  </si>
  <si>
    <t>2 / 2.1</t>
  </si>
  <si>
    <t>Creșterea competitivității SC POOL COM SRL prin inovare și modernizare</t>
  </si>
  <si>
    <t>SC POOL COM SRL</t>
  </si>
  <si>
    <t>Dezvoltarea sustenabila a activitatii de productie a societatii</t>
  </si>
  <si>
    <t>CENTRU</t>
  </si>
  <si>
    <t>SFÂNTU GHEORGHE</t>
  </si>
  <si>
    <t>IMM</t>
  </si>
  <si>
    <t>001</t>
  </si>
  <si>
    <t>FINALIZAT</t>
  </si>
  <si>
    <t>Consolidarea poziţiei pe piaţă a SC BERES OPTIC SRL prin achiziţia de echipamente specifice</t>
  </si>
  <si>
    <t>SC BERES OPTIC SRL</t>
  </si>
  <si>
    <t>Achizitia a 4 active corporale si includerea acestora in fluxul tehnologic al societatii</t>
  </si>
  <si>
    <t>Consolidarea pe piață a SC ART WORK PRESTIGE SRL prin achiziţia de echipamente specifice</t>
  </si>
  <si>
    <t>SC ART WORK PRESTIGE SRL</t>
  </si>
  <si>
    <t>Achizitia a 38 active corporale si includerea acestora in fluxul tehnologic al societatii</t>
  </si>
  <si>
    <t>Dezvoltarea activității firmei S.C. CIPRAL S.R.L in domeniul prelucrării maselor plastice</t>
  </si>
  <si>
    <t>SC CIPRAL SRL</t>
  </si>
  <si>
    <t>Cresterea si diversificarea capacitatii de productie prin completarea liniei tehnologice actuale cu un utilaj de termoformare nou, performant care sa contribuie la o crestere a volumului vanzarilor, generand o cifra de afaceri anuala de aproximativ 4.500.000 lei pana in anul 2022</t>
  </si>
  <si>
    <t>Construire sala de fitness</t>
  </si>
  <si>
    <t>SC PRODUCTIE "CS.I.T." SRL</t>
  </si>
  <si>
    <t>Gama nou de servicii -activitati de fitness, pâna la finalizarea implementarii proiectului, un proces de desfasurare a
activitaii îmbunataþit pâna la finalizarea implementarii proiectului ca urmare a inovarii fluxului tehnologic cu ajutorul
echipamentelor moderne achiziþionate si a noii constructii ce se va realiza</t>
  </si>
  <si>
    <t>IMPLEMENTARE</t>
  </si>
  <si>
    <t>Inovarea serviciilor oferite de S.C. OPEN WORKS S.R.L. prin achiziţia de mijloace fixe</t>
  </si>
  <si>
    <t>SC OPEN WORKS SRL</t>
  </si>
  <si>
    <t>Introducerea unui nou serviciu, si anume proiect tip eco-regional si personalizabil, respectiv îmbunataþirea serviciilor
existente ca urmare a inovarii si diversificarii proceselor în cadrul firmei prin achiziþionare de echipamente si soft-uri specializate
de proiectare arhitectura</t>
  </si>
  <si>
    <t>Consolidarea poziţiei pe piaţă a firmei PLANSHOW SRL prin achiziţia de active corporale şi necorporale</t>
  </si>
  <si>
    <t>SC PLANSHOW S.R.L</t>
  </si>
  <si>
    <t>Achizitia a 15 active corporale si 6 active necorporale si includerea acestora în fluxul tehnologic al societatii</t>
  </si>
  <si>
    <t>Diversificarea activităţii VV Projekt SRL prin achiziţie de echipamente</t>
  </si>
  <si>
    <t>SC VV PROJEKT SRL</t>
  </si>
  <si>
    <t>Dezvoltarea resurselor umane ale microîntreprinderii prin angajarea a 1 persoane si pastrarea locurilor de munca
existente si a celor nou create pe toata perioada de durabilitate a proiectului.</t>
  </si>
  <si>
    <t>Sprijinirea activitatii creatie de mobilier de ladesign la prototip pana la produs finalizat</t>
  </si>
  <si>
    <t>SC GRIZZLY&amp;CO.DESIGN STUDIO SRL</t>
  </si>
  <si>
    <t>dezvoltarea microîntreprinderii Grizzly&amp;CO. Design Studio SRL</t>
  </si>
  <si>
    <t>31/01/2021</t>
  </si>
  <si>
    <t>Modernizarea activitatii SC Satelit NT SRL prin achizitia de echipamente specifice</t>
  </si>
  <si>
    <t>SC SATELIT NT SRL</t>
  </si>
  <si>
    <t>diversificarea serviciilor si consolidarea poziþiei pe piaþa</t>
  </si>
  <si>
    <t>Dezvoltarea firmei SC EUROSTEEL SRL prin achizitionarea de utilaje si echipamente</t>
  </si>
  <si>
    <t>SC EUROSTEEL SRL</t>
  </si>
  <si>
    <t>Întarirea poziþiei pe piaþa a EUROSTEEL SRL prin achiziþionare de echipamente specifice.</t>
  </si>
  <si>
    <t>TÂRGU SECUIESC</t>
  </si>
  <si>
    <t>Reabilitare, extindere si refunctionalizare casa de locuit ca hotel turistic</t>
  </si>
  <si>
    <t>SC DEICANTO SRL</t>
  </si>
  <si>
    <t>diversificarea activitaþii si consolidarea poziþiei pe piaþa a SC DEICANTO SRL</t>
  </si>
  <si>
    <t>Refuncţionalizarea hostel turistic Sc Green Hostel SG Srl în pensiune turistică urbană</t>
  </si>
  <si>
    <t>SC GREEN HOSTEL SG SRL</t>
  </si>
  <si>
    <t>30/06/2020</t>
  </si>
  <si>
    <t>2/ 2.1 (2)</t>
  </si>
  <si>
    <t>Cresterea competitivitatii societatii SAMI SRL prin achizitia de noi echipamente performante</t>
  </si>
  <si>
    <t>SC SAMI SRL</t>
  </si>
  <si>
    <t>Achizitia de noi echipamente performante</t>
  </si>
  <si>
    <t>30/06/2021</t>
  </si>
  <si>
    <t>SFÂNTU GHEORGHE - sat Chilieni</t>
  </si>
  <si>
    <t>Cresterea competitivitatii societatii Vitus CustoMUREȘ Consulting SRL prin achizitia de utilaje si
echipamente si executia de lucrari de reparatii la noul punct de lucru</t>
  </si>
  <si>
    <t>SC VITUS CUSTOMUREȘ CONSULTING SRL</t>
  </si>
  <si>
    <t>Achiziþia de echipamente si reabilitarea cladirii unde se afla noul punct de lucru al firmei</t>
  </si>
  <si>
    <t>30/09/2022</t>
  </si>
  <si>
    <t>Diversificarea activitaþii în cadrul firmei SC SAM TEXTILE CONSULTING SRL prin achizitionarea de echipamente noi</t>
  </si>
  <si>
    <t>SC SAM TEXTILE CONSULTING SRL</t>
  </si>
  <si>
    <t>Obiectivul general al proiectului este cresterea competitivitaþii firmei SC SAM TEXTILE CONSULTING SRL, ca urmare a introducerii de noi tehnologii moderne în procesele de lucru a societaþii, prin achiziþionarea de echipamente si utilaje tehnologice specializate</t>
  </si>
  <si>
    <t>31/05/2021</t>
  </si>
  <si>
    <t>Modernizarea activitatii societatii MIND ELECTROSERV SRL prin achizitionarea de utilaje performante</t>
  </si>
  <si>
    <t>SC MIND ELECTROSERV SRL</t>
  </si>
  <si>
    <t>Obiectivul general al proiectului este cresterea competitivitaþii firmei MIND ELECTROSERV SRL S.R.L. si consolidarea poziþiei acesteia pe piaþa regionala generata de cod CAEN-ul 4321 prin intermediul dezvoltarii capitalului uman si al inovarii proceselor de lucru din cadrul companiei odata cu achiziþiile de echipamente, utilaje si angajarile vizate de proiect.</t>
  </si>
  <si>
    <t>30/09/2021</t>
  </si>
  <si>
    <t>Diversificarea activitatii societatii CARPATKUB SRL prin achizitia de echipamente tehnologice</t>
  </si>
  <si>
    <t>SC CARPATKUB SRL</t>
  </si>
  <si>
    <t>Obiectivul general al proiectului este cresterea competitivitaþii firmei CARPATKUB S.R.L., ca urmare a introducerii de noi tehnologii moderne în procesele de lucru a societaþii, prin achiziþionarea de echipamente si utilaje tehnologice specializate.</t>
  </si>
  <si>
    <t>30/11/2021</t>
  </si>
  <si>
    <t>Consolidarea pozitiei pe piata a SC SPIRAL SRL prin achizitie de echipamente specifice</t>
  </si>
  <si>
    <t>SC SPIRAL SRL</t>
  </si>
  <si>
    <t>Consolidarea poziţiei pe piaţă a SC Spiral SRL prin introducerea unei activităţi noi (fabricarea altor produse de lemn), care nu a fost realizată (practicată) până în prezent de firmă.</t>
  </si>
  <si>
    <t>31/12/2021</t>
  </si>
  <si>
    <t>Dezvoltarea activitatii BIOTHERM PROD S.R.L. prin achizitia de utilaje performante necesare productiei de brichete din rumegus</t>
  </si>
  <si>
    <t>SC BIOTHERM PROD SRL</t>
  </si>
  <si>
    <t>Consolidarea poziției pe piață în domeniul accesat, dezvoltarea, modernizarea, diversificarea și creșterea competitivității sectorului de producție (producție brichete din rumeguș) al BIOTHERM PROD S.R.L., creșterea sustenabilă a competitivității mediului de afaceri local, regional și național</t>
  </si>
  <si>
    <t>BARAOLT</t>
  </si>
  <si>
    <t>2/2.1B</t>
  </si>
  <si>
    <t>Amenajare Incubator pentru afaceri in Municipiul Targu Secuiesc</t>
  </si>
  <si>
    <t>MUNICIPIUL TARGU SECUIESC</t>
  </si>
  <si>
    <t>UAT</t>
  </si>
  <si>
    <t>2 / 2.2</t>
  </si>
  <si>
    <t>Achiziţia de echipamente performante pentru diversificarea/extinderea activităţii firm</t>
  </si>
  <si>
    <t>SC PROMOBIL SRL</t>
  </si>
  <si>
    <t>Scaderea timpului de executie a comenzilor, prin achizitia de echipamente performante, care vor permite executia mai rapida a
produselor realizate (multe operatiuni care se executau manual se vor face automatizat) si scaderea costurilor de productie prin
refolosirea integrala a materiei prime</t>
  </si>
  <si>
    <t>Dezvoltarea unei unităţi noi de prestare a serviciilor, în cadrul firmei SC Gnome Design SRL</t>
  </si>
  <si>
    <t xml:space="preserve">SC GNOME DESIGN SRL </t>
  </si>
  <si>
    <t>Crearea unei noi unitaþi de prestare servicii prin diversificarea activitatii curente</t>
  </si>
  <si>
    <t>Diversificarea producţiei şi consolidarea poziţiei pe piaţă a SC LASER DT SRL prin achiziţia de echipamente specifice</t>
  </si>
  <si>
    <t>SC LASER DT SRL</t>
  </si>
  <si>
    <t>Dotarea societatii cu 14 active corporale respectiv 2 active necorporale necesare realizarii investitiei initiale, a diversificarii
productiei LASER DT SRL</t>
  </si>
  <si>
    <t>14/02/2017</t>
  </si>
  <si>
    <t>30/09/2020</t>
  </si>
  <si>
    <t>Diversificarea activităţii şi consolidarea poziţiei pe piaţă a SC SEBERT TEHNOLOGIE SRL prin achiziţia de echipamente specific</t>
  </si>
  <si>
    <t xml:space="preserve">SC SEBERT TEHNOLOGIE SRL </t>
  </si>
  <si>
    <t>Dotarea societatii cu 6 active corporale respectiv 1 activ necorporal necesare realizarii investitiei initiale, a diversificarii productiei
SEBERT TEHNOLOGIE SRL</t>
  </si>
  <si>
    <t>Schimbare destinatie imobil si extindere P+1 pentru crearea unei unitati medicale specializate in cadul firmei IMMUNOEYE SRL</t>
  </si>
  <si>
    <t>SC IMMUNOEYE SRL</t>
  </si>
  <si>
    <t>Schimbare destinatie imobil si extindere P+1 pentru crearea unei unitati medicale specializate</t>
  </si>
  <si>
    <t>Extindere capacitate de productie la MONTECLAS SRL</t>
  </si>
  <si>
    <t>SC MONTECLAS SRL</t>
  </si>
  <si>
    <t>Extindere capacitate de productie</t>
  </si>
  <si>
    <t>Infiintarea unui punct de lucru nou de catre PRINT AND DESIGN OFFICE S.R.L.</t>
  </si>
  <si>
    <t>SC PRINT AND DESIGN OFFICE SRL</t>
  </si>
  <si>
    <t>Infiintarea unui punct de lucru nou</t>
  </si>
  <si>
    <t>Arzător cu granule – peleţi ’’Ariadne AP’’</t>
  </si>
  <si>
    <t>SC ARIADNE IMPEX SRL</t>
  </si>
  <si>
    <t>Diversificarea activitatii firmei prin realizarea unui nou produs - "arzator pe granule-peleti", prin achizitia de echipamente
performante</t>
  </si>
  <si>
    <t xml:space="preserve">FINALIZAT </t>
  </si>
  <si>
    <t>Extinderea capacităţii de producţie şi consolidarea poziţiei pe piaţă a SC CARPATGRAF SA prin achiziţia de echipamente specifice</t>
  </si>
  <si>
    <t>SC CARPATGRAF SA</t>
  </si>
  <si>
    <t>Diversificarea producţiei la SC IQ GAMES SRL prin achiziţia de echipamente specifice fabricării jucăriilor</t>
  </si>
  <si>
    <t xml:space="preserve">SC IQ GAMES SRL </t>
  </si>
  <si>
    <t>Dezvoltarea unei noi activităţi în cadrul companiei PRODUCŢIE PRESTĂRI SERVICII COMERŢ AGER SRL</t>
  </si>
  <si>
    <t>SC PRODUCŢIE PRESTĂRI SERVICII COMERŢ AGER SRL</t>
  </si>
  <si>
    <t>Investitie privind activitatea de prelucrare sticla, linie de prelucrare sticla completa achizitionata - prîn implementarea acestui
proiect va fi pus in functiune un spatiu de productie inovativ, o activitate noua si anume productia de sticla</t>
  </si>
  <si>
    <t>Intorsura Buzaului</t>
  </si>
  <si>
    <t>3 / 3.1B</t>
  </si>
  <si>
    <t>Creşterea eficienţei energetice a clădirilor aparţinătoare Municipiului Tg. Secuiesc Spital Tg. Secuiesc Secţia Chirurgie</t>
  </si>
  <si>
    <t>Municipiul Târgu Secuiesc</t>
  </si>
  <si>
    <t>Cresterea eficientei energetice si reducerea consumului de energie finala în cladirea Sectiei de
chirurgie al Spitalului municipal Târgu Secuiesc</t>
  </si>
  <si>
    <t>013</t>
  </si>
  <si>
    <t>Creşterea eficienţei energetice a clădirilor aparţinătoare Municipiului Tg. Secuiesc – Grădiniţa CSIPKEROZSIKA</t>
  </si>
  <si>
    <t>Creşterea eficienţei energetice a clădirilor aparţinătoare Municipiului Tg. Secuiesc – Scoala cu clasele I-VIII Turoczi Mozes</t>
  </si>
  <si>
    <t>Creşterea eficienţei energetice a clădirilor aparţinătoare Municipiului Tg. Secuiesc – Gradiniţa din str. Benedek Elek</t>
  </si>
  <si>
    <t>Creşterea eficienţei energetice a clădirilor aparţinătoare Municipiului Tg. Secuiesc – Şcoala Jakabos Odon, Lunga</t>
  </si>
  <si>
    <t>Creşterea calitatii arhitectural-ambientale, reabilitare terMICA la Gradinita cu program prelungit ,,Gulliver” str. Dealului nr. 24</t>
  </si>
  <si>
    <t>Municipiul Sfantu Gheorghe</t>
  </si>
  <si>
    <t>Creşterea eficienţei energetice</t>
  </si>
  <si>
    <t>Creşterea calitatii arhitectural-ambientale, reabilitare terMICA – Colegiul National Mihai Viteazu – internat si sala festivitati</t>
  </si>
  <si>
    <t>Reabilitare termică la Liceul de Artă ’’Plugor Sandor’’ din Municipiul Sfântu Gheorghe</t>
  </si>
  <si>
    <t>UAT MUNICIPIUL SFÂNTU GHEORGHE</t>
  </si>
  <si>
    <t>31/03/2022</t>
  </si>
  <si>
    <t>Cresterea calitaţii arhitectural-ambientale, reabilitare terMICA la şcoala Gimnaziala “Gödri Ferenc”
structura GPP “Árvácska”</t>
  </si>
  <si>
    <t>Îmbunatățirea calitații sistemului energetic ce determina scaderea consumului anual de energie primara la gradinița “Árvácska ” cu cel puþin 30% faþa de consumul inițial.</t>
  </si>
  <si>
    <t>16/06/2014</t>
  </si>
  <si>
    <t>30/10/2022</t>
  </si>
  <si>
    <t>4/4.1</t>
  </si>
  <si>
    <t>Reducerea emisiilor de carbon in Municipiul Sfantu Gheorghe prin investitii bazate pe Planul de Mobilitate Urbana Durabila</t>
  </si>
  <si>
    <t>30/09/2023</t>
  </si>
  <si>
    <t>034,090,044,043</t>
  </si>
  <si>
    <t>4 / 4.2</t>
  </si>
  <si>
    <t>127508</t>
  </si>
  <si>
    <t>Reconversia si refunctionalizarea terenului in jurul lacului din Cartierul Garii</t>
  </si>
  <si>
    <t>Reconversia si refunctionalizarea terenului în jurul lacului din Cartierul Garii” consta în reconversia si
refunctionalizarea terenului în jurul lacului din cartierul Garii si cresterea gradului de utilizare de catre locuitorii cartierului, prin crearea unor
zone de relaxare si sport, în scopul îmbunataþirii mediului urban, revitalizarii orasului, reducerii poluarii aerului si promovarii masurilor de
reducere a zgomotului.</t>
  </si>
  <si>
    <t>083</t>
  </si>
  <si>
    <t>4 / 4.3</t>
  </si>
  <si>
    <t>127510</t>
  </si>
  <si>
    <t>Amenajare terenuri de sport - Cartierul CIUCului</t>
  </si>
  <si>
    <t>Regenerarea fizica, econoMICA si sociala a unor comunitaþi defavorizate din cartierul CIUCului, prin
amenajarea unor terenuri de sport în scopul facilitarii participarii la activitaþi sportive si sociale a locuitorilor</t>
  </si>
  <si>
    <t>127511</t>
  </si>
  <si>
    <t>Amenajare terenuri de sport - Campul Frumos</t>
  </si>
  <si>
    <t>Regenerarea fizica, econoMICA si sociala a unor
comunitaþi defavorizate din cartierul Câmpul Frumos, prin amenajarea unor terenuri de sport în scopul îmbunataþirii mediului urban,
revitalizarii a cartierului, orasului, reducerii poluarii aerului si promovarii masurilor de reducere a zgomotului</t>
  </si>
  <si>
    <t>127509</t>
  </si>
  <si>
    <t>Amenajare parc - Cartierul CIUCului</t>
  </si>
  <si>
    <t>Reabilitarea si amenajarea unui parc public in zona marginalizata din cartierul CIUCului</t>
  </si>
  <si>
    <t>127513</t>
  </si>
  <si>
    <t>Extinderea retelei de alimentare cu apa potabila si de canalizare menajera in zonele marginalizate ale cartierului Orko</t>
  </si>
  <si>
    <t>Obiectivul proiectului constă în regenerarea fizică, economică și socială a unor comunități defavorizate din cartierul Orko, prin extinderea rețelei de alimentare cu apă potabilă și extinderea tețelei de canalizare menajeră, pt. populația marginalizată din cartier.</t>
  </si>
  <si>
    <t>31/12/2022</t>
  </si>
  <si>
    <t>4 / 4.4</t>
  </si>
  <si>
    <t>123814</t>
  </si>
  <si>
    <t>Reabilitarea si extinderea Gradinitei cu program prelungit "Korosi Csoma Sandor"</t>
  </si>
  <si>
    <t>Dezvoltarea pe plan local a unei infrastructuri de învaþamânt de calitate, incluziv si accesibil în
vederea cresterii numarului de copii care beneficiaza de educaþie prescolara în forma organizata prin îmbunataþirea condiþiilor de
desfasurare a actului educativ, si prin facilitarea accesului copiilor la o educaþie prescolara de calitate; sprijinind astfel si accesul parinþilor
pe piaþa forþei de munca.</t>
  </si>
  <si>
    <t>125951</t>
  </si>
  <si>
    <t>Construire gradinita si cresa - Campul Frumos</t>
  </si>
  <si>
    <t>Crearea si dezvoltarea unei infrastructuri educationale de calitate în vederea asigurarii accesului
sporit la educaþie timpurie a copiilor din Campul Frumos, sprijinând astfel si participarea parinþilor pe piaþa forþei de munca</t>
  </si>
  <si>
    <t>126698</t>
  </si>
  <si>
    <t>Demolarea gradinitei nr. 17 si construirea unei noi cladiri pentru gradinita de pe strada Orban Balazs</t>
  </si>
  <si>
    <t>Cresterea calității unei infrastructurii educaționale în vederea asigurarii accesului sporit la educație timpurie a copiilor din municipiul Sfântu Gheorghe, sprijinând astfel si participarea parinþilor pe piata fortei de munca</t>
  </si>
  <si>
    <t>31/07/2022</t>
  </si>
  <si>
    <t>4 / 4.5</t>
  </si>
  <si>
    <t>Sistematizare verticala la Liceul Tehnologic Economic Administrativ "Berde Aron"</t>
  </si>
  <si>
    <t>Cresterea calității infrastructurii educaționale relevante pentru piata fortei de munca prin amenajarea exterioara si sistematizarea verticala la Liceul Tehnologic Administrativ „Berde Áron”.</t>
  </si>
  <si>
    <t>31/01/2022</t>
  </si>
  <si>
    <t>5 / 5.1</t>
  </si>
  <si>
    <t>Consolidare, restaurare ansamblul Bisericii Unitariene Fortificate</t>
  </si>
  <si>
    <t>PAROHIA UNITARIANĂ AITA MARE</t>
  </si>
  <si>
    <t>Stimularea atractivităţii turistice a Ansamblului Bisericii Unitariene din comuna Aita Mare, prin valorificarea durabilă a patrimoniului cultural (consolidarea, restaurarea şi promovarea obiectivului de patrimoniu).
Obiectivul general al prezentului proiect poate fi atins prin realizarea următoarelor obiective specifice, acestea contribuind la obiectivul specific al priorităţii de investiţii, şi anume: impulsionarea dezvoltării locale prin conservarea, protejarea şi valorificarea patrimoniului cultural şi a identităţii culturale, conservarea şi valorificarea Ansamblului Bisericii Unitariene din Aita Mare, parte a patrimoniului cultural naţional, creşterea numărului anual de vizitatori (turişti) care vizitează Ansamblul Bisericii Unitariene din Aita Mare cu cel puţin 6%, promovarea şi valorificarea obiectivului de patrimoniu prin activităţi de marketing, concomitent cu reintroducerea întregului ansamblu în circuitul turistic.</t>
  </si>
  <si>
    <t>31/05/2022</t>
  </si>
  <si>
    <t>AITA MARE</t>
  </si>
  <si>
    <t>Instituţie de cult</t>
  </si>
  <si>
    <t>094</t>
  </si>
  <si>
    <t>Reabilitarea ansamblului Muzeul Național Secuiesc Sfântu Gheorghe</t>
  </si>
  <si>
    <t>UAT Județul Covasna</t>
  </si>
  <si>
    <t>Valorificarea, protectia si conservarea patrimoniului cultural, ca factor stimulator al cresterii economice in regiune, respectand principiile dezvoltarii durabile si ale protectiei mediului</t>
  </si>
  <si>
    <t>Reabilitare – Restaurare Biserica Reformată Dalnic</t>
  </si>
  <si>
    <t>PAROHIA REFORMATA DALNIC</t>
  </si>
  <si>
    <t>Punerea în valoare a Bisericii Reformate Dalnic prin reabilitarea ei pentru integrarea în totalitate în circuitul turistic</t>
  </si>
  <si>
    <t>31/11/2021</t>
  </si>
  <si>
    <t>Dalnic</t>
  </si>
  <si>
    <t>Privat</t>
  </si>
  <si>
    <t>CONSOLIDARE–RESTAURARE ANSAMBLUL BISERICII ROMANO-CATOLICE ,,SF. MIHAIL’’ LEMNIA</t>
  </si>
  <si>
    <t>Unitatea Administrativ Teritorială Comuna Lemnia, Unitatea Administra-tiv Teritorială Comuna Mereni, Parohia Romano-Catolică Lemnia, Paro-hia Romano-Catolică Mereni</t>
  </si>
  <si>
    <t>Valorificarea durabila a obiectivului de patrimoniu atat pe plan cultural cat si pe plan social si economic, prin cresterea atractivitatii  turistice a Ansamblului si implicit a zonelor comunelor Lemnia si Mereni din judetul Covasna</t>
  </si>
  <si>
    <t>LEMNIA</t>
  </si>
  <si>
    <t>5/5.2</t>
  </si>
  <si>
    <t>Infiintare si dotare Scuar Trandafirilor respectiv Millenium, Orasul Baraolt, Judetul Covasna</t>
  </si>
  <si>
    <t>ORASUL BARAOLT</t>
  </si>
  <si>
    <t>Obiectivul general al proiectului îl reprezinta reconversia si refunctionalizarea unor terenuri si suprafeþe abandonate si neutilizate din intravilanul orasului Baraolt în vederea revitalizarii durabile a orasului.</t>
  </si>
  <si>
    <t>6/ 6.1</t>
  </si>
  <si>
    <t>REABILITARE DRUM JUDEŢEAN,INTERJUD COVASNA-BRAŞOV’’ DE LA DN 12 LA DN 13 PRIN MĂLNAŞ BĂI, BARAOLT, AUGUSTIN ŞI MAIERUŞ-TRONSON’’ COVASNA DE LA DN 12 PRIN MĂLNAŞ BĂI, BARAOLT PÂNĂ LA LIMITĂ JUDEŢ</t>
  </si>
  <si>
    <t>Parteneriatul dintre UAT Judeţul Covasna, UAT Comuna Micfalău, UAT Comuna Mălnaş, UAT Comuna Băţani şi UAT Oraşul Baraolt</t>
  </si>
  <si>
    <t>Cresterea gradului de accesibilitate a zonei orasului Baraolt si a comunelor Batani, Micfalau, Malnas
(judetul Covasna), Augustin, Ormenis, Apata, Maierus (judetul Brasov)</t>
  </si>
  <si>
    <t>DN 12 PRIN MĂLNAŞ BĂI, BARAOLT PÂNĂ LA LIMITĂ JUDEŢ</t>
  </si>
  <si>
    <t>034</t>
  </si>
  <si>
    <t>6 / 6.1</t>
  </si>
  <si>
    <t>Reabilitare drum judetean ”Interjud Covasna - Harghita”, tronson Covasna DJ131 km 22+830 - 38+621</t>
  </si>
  <si>
    <t>Parteneriatul dintre UAT JUDEȚUL COVASNA, UAT  COMUNA  BRǍDUţ, UAT ORAȘUL BARAOLT, UAT COMUNA VÂRGHIȘ</t>
  </si>
  <si>
    <t>Cresterea gradului de accesibilitate a orasului Baraolt si a comunelor Bradut, respectiv Vârghis din
judetul Covasna, situate în proximitatea reþelei TEN-T si îmbunatatirea calitatii vietii populatiei din localitatile vizate de proiect si cele
limitrofe, prin modernizarea tronsonului din judetul Covasna al drumului judeþean DJ131, km 22+830 - 38+564</t>
  </si>
  <si>
    <t>DJ131 km 22+830 - 38+621</t>
  </si>
  <si>
    <t>7 / 7.1</t>
  </si>
  <si>
    <t>Reabilitarea infrastructurii rutiere în stațiunea balneoclimaterică Covasna</t>
  </si>
  <si>
    <t>UAT ORASUL COVASNA</t>
  </si>
  <si>
    <t>Cresterea ocuparii fortei de munca , prin dezvoltarea potentialului endogen al statiunii balneoclimaterice Covasna.</t>
  </si>
  <si>
    <t>091</t>
  </si>
  <si>
    <t>8/8.1A</t>
  </si>
  <si>
    <t>Extinderea si dotarea infrastructurii ambulatorii in Mun Tg. Secuiesc</t>
  </si>
  <si>
    <t>Municipiul TÂRGU SECUIESC</t>
  </si>
  <si>
    <t>Extinderea și dotarea infrastructurii ambulatorii în Mun. Tg. Secuiesc</t>
  </si>
  <si>
    <t>8.2B</t>
  </si>
  <si>
    <t>122597</t>
  </si>
  <si>
    <t>Extinderea unitatii de primire urgente si amenajare cale de acces ambulante la Spitalul Judetean de Urgenta "Dr. Fogolyan Kristof" Sfantu Gheorghe</t>
  </si>
  <si>
    <t>UAT JUDEȚUL COVASNA</t>
  </si>
  <si>
    <t>Obiectivul general vizeaza imbunatatirea calitatii serviciilor spitalicesti de urgenta, cresterea eficientei, a continuitații acestora, specialitate in cadrul Spitalului Judetean de Urgenta Dr. Fogolyan Kristof din Municipiul Sfantu Gheorghe, Judetul Covasna</t>
  </si>
  <si>
    <t>053</t>
  </si>
  <si>
    <t>10.1.A</t>
  </si>
  <si>
    <t>Construirea si echiparea unei infrastructuri educationale pentru educatia timpurie anteprescolara - gradinita cu program prelungit in municipiul Targu Secuiesc</t>
  </si>
  <si>
    <t>Obiectivul general al proiectul consta în îmbunataþirea infrastructurii educaþionale prescolare la nivelul municipiului Târgu Secuiesc prin
construirea unei gradiniþe cu program prelungit, în vederea cresterii gradului de participare la învaþamântul prescolar</t>
  </si>
  <si>
    <t>123364</t>
  </si>
  <si>
    <t>Imbunatatirea calitatii vietii populatiei din Municipiul Targu Secuiesc</t>
  </si>
  <si>
    <t>Obiectivul general al proiectului prezent consta in îmbunatatirea calitatii vietii locuitorilor din Mun. Targu Secuiesc, mai exact imbunatatirea
serviciilor culturale, recreative si a spatiilor publice urbane.</t>
  </si>
  <si>
    <t>10.1B</t>
  </si>
  <si>
    <t>Extindere, modernizare Scoala Gimnaziala Speciala Sfantu Gheorghe si demolare garaj si magazie</t>
  </si>
  <si>
    <t>Îmbunătățirea infrastructurii educaționale din judetul Covasna, prin extinderea și modernizarea Școlii Gimnaziale Speciale din Sfântu Gheorghe, în vederea creșterii gradului de participare la nivelul învățământului
obligatoriu.</t>
  </si>
  <si>
    <t>14/01/2016</t>
  </si>
  <si>
    <t>31/10/2023</t>
  </si>
  <si>
    <t>SÂNTU GHEORGHE</t>
  </si>
  <si>
    <t>051</t>
  </si>
  <si>
    <t>Reamenajarea, restaurarea imobilului educațional situat pe strada Gábor Áron nr.18</t>
  </si>
  <si>
    <t>Asigurarea unei oferte educaţionale adecvate, accesibile, inclusive şi de calitate pentru toţi copii din Colegiul Naţional „Székely Mikó” din Municipiul Sfântu Gheorghe, în vederea creşterii gradului de participare la nivelul educaţiei obligatoriu din oraş, contribuind astfel în mod direct la îndeplinirea obiectivului POR 10.1. care vizează îmbunătăţirea infrastructurii educaţionale şi a cărui obiectiv specifiv este creşterea gradului de participare la nivelul educaţiei timpurii şi învăţământului obligatoriu, în special pentru copii cu risc crescut de părăsire timpurie a sistemului.</t>
  </si>
  <si>
    <t>31/08/2021</t>
  </si>
  <si>
    <t>122267</t>
  </si>
  <si>
    <t>Reabilitare scoala gimnaziala Nagy Mozes Estelnic</t>
  </si>
  <si>
    <t>UAT COMUNA ESTELNIC</t>
  </si>
  <si>
    <t>Prin implementarea proiectului Comuna Estelnic dorește dezvoltarea infrastructurii de educație și creșterea gradului de participare a copiilor în învățământul obligatoriu, în special pentru copiii cu risc crescut de părăsire timpurie a sistemului de învățământ. Prin reabilitarea Școlii Gimnaziale ”Nagy Mozes” aceasta va deveni atractivă pentru grupurile care se află în risc sporit de abandon școlar și de părăsire timpurie a școlii, cum ar fi: copii și tineri provenind din familii cu nivel socio-economic scăzut, copii și tineri din mediul rural, copii și tineri romi sau din alte grupuri dezavantajate sau subreprezentate.</t>
  </si>
  <si>
    <t>30/11/2022</t>
  </si>
  <si>
    <t>ESTELNIC</t>
  </si>
  <si>
    <t>Refunctionalizarea cladirii C2-sala de sport si finalizarea constructiei anexate salii de sport</t>
  </si>
  <si>
    <t>UAT MUNICIPIUL SFANTU GHEORGHE</t>
  </si>
  <si>
    <t>Dezvoltarea infrastructurii educaționale la scoala Gimnaziala Nicolae Colan prin refuncționalizarea cladirii C2 si finalizarea construcției C3 - prin amenajarea unor săli/laboratoare și dotarea cu echipamente multimedia.</t>
  </si>
  <si>
    <t>SFANTU GHEORGHE</t>
  </si>
  <si>
    <t>Reabilitarea, extinderea și dotarea Liceului Tehnologic Apor Peter din Municipiul Târgu Secuiesc</t>
  </si>
  <si>
    <t>UAT MUNICIPIUL TÂRGHU SECUIESC</t>
  </si>
  <si>
    <t>Creşterea gradului de participare în învăţământul profesional şi tehnic prin modernizarea, reabilitarea şi echiparea infrastructurii educaţionale aferente Liceului Tehnologic Apor Peter din municipiul Târgu Secuiesc</t>
  </si>
  <si>
    <t>050</t>
  </si>
  <si>
    <t>Modernizarea,extinderea si dotarea ŞCOLII GIMNAZIALE „KÁLNOKY LUDMILLA” SAT VALEA CRIŞULUI</t>
  </si>
  <si>
    <t>UAT COMUNA VALEA CRIȘULUI</t>
  </si>
  <si>
    <t>obiectivele investiției propuse constau în modernizarea, extinderea și dotarea Școlii Gimnaziale ”Kálnoky Ludmilla” în comuna Valea Crișului, unitatea de învățământ devenind mai atractivă și de calitate pentru comunitatea din comuna Valea Crișului.</t>
  </si>
  <si>
    <t>20/12/2017</t>
  </si>
  <si>
    <t>VALEA CRIȘULUI</t>
  </si>
  <si>
    <t>Total COVASNA</t>
  </si>
  <si>
    <t>LISTA PROIECTELOR CONTRACTATE - PROGRAMUL OPERAŢIONAL CAPITAL UMAN
JUDEȚUL COVASNA</t>
  </si>
  <si>
    <t>AM/OI/OIR POCU</t>
  </si>
  <si>
    <t>Numar apel</t>
  </si>
  <si>
    <t>Cod MySMIS proiect</t>
  </si>
  <si>
    <t>Denumire beneficiar: Lider parteneriat/Parteneri</t>
  </si>
  <si>
    <t>Data de începere a proiectului (zz/ll/annn)</t>
  </si>
  <si>
    <t>Data de finalizare a proiectului (zz/ll/annn)</t>
  </si>
  <si>
    <t>Rata de cofinanțare UE (%)</t>
  </si>
  <si>
    <t>Regiune implementare proiect</t>
  </si>
  <si>
    <t>Județ implementare proiect</t>
  </si>
  <si>
    <t>Localitate implementare proiect</t>
  </si>
  <si>
    <t>Tip beneficiar: Lider parteneriat/Tip parteneri</t>
  </si>
  <si>
    <t>Valoarea ELIGIBILĂ a proiectului  (LEI)</t>
  </si>
  <si>
    <t>Stadiu proiect:  contract semnat, în implementare,  finalizat</t>
  </si>
  <si>
    <t>Act aditional (nr./zz/ll/annn)</t>
  </si>
  <si>
    <t>Contribuția proprie a beneficiarului Lider parteneriat/Parteneri</t>
  </si>
  <si>
    <t>OI POCU MEN</t>
  </si>
  <si>
    <t xml:space="preserve">AP 6: Educatie si competente /PI10iv: Imbunatatirea utilitatii sistemelor de educatie si formare ptr piata muncii, facilitatea trecerii de la educatie la munca si consolidarea sistemelor de educatie si formare profesionala si a calitatii lor, inclusiv prin mecanisme ptr anticiparea competentelor, adaptarea programelor de invatamant si crearea si dezvoltarea de sisteme de invatare bazate pe munca, inclusiv sisteme de invatare duale si de ucenicie/OS: 6.13/6.14 </t>
  </si>
  <si>
    <t>Crearea mediului de practica pentru elevii din învaþamântul profesional din localitatea Sfântu Gheorghe</t>
  </si>
  <si>
    <t xml:space="preserve">L: Camera de Comerț și Industrie Covasna/P1: Kristo SRL /P2: Asociația service-urilor auto din Sfântu Gheorghe/P3: Fundația Culturală, Tehnico-Științifică Puskas Tivadar Sfantu Gheorghe/P4: Ariadne Impex SRL. 
</t>
  </si>
  <si>
    <t>Dezvoltarea competenþelor tehnice si transversale pentru 150 de elevi din învaþamântul secundar superior din Sf. Gheorghe, jud. Covasna, prin *organizarea de programe de practica, prin *valorificarea parteneriatelor dintre mediul educaþional si angajatori, prin *acces la servicii de consiliere si orientare profesionala, în vederea cresterii sanselor de angajare în domeniile prelucrari mecanice, auto si electrotehnic.</t>
  </si>
  <si>
    <t>Centru</t>
  </si>
  <si>
    <t>Sfântul
Gheorghe</t>
  </si>
  <si>
    <t>L: camera de comert/P1: întreprindere mijlocie/P2+P3: organism neguvernamental nonprofit (persoana juridica de drept privat fara scop patrimonial)/P4:întreprindere mica</t>
  </si>
  <si>
    <t>nr.2/05.05.2020</t>
  </si>
  <si>
    <t>OIR POSDRU Regiunea Centru</t>
  </si>
  <si>
    <t xml:space="preserve">AP 4: Incluziunea socială și combaterea sărăcie/OS 4.1/9ii  Integrarea socio-economică a comunităților marginalizate, cum ar fi romii </t>
  </si>
  <si>
    <t>Dezvoltare locala integrata in comuna Belin</t>
  </si>
  <si>
    <t>Lider- FUNDATIA "AMFITEATRU";
P 1- COMUNA BELIN;
P 2- SCOALA GIMNAZIALA "BÖLÖNI FARKAS SÁNDOR"</t>
  </si>
  <si>
    <t>Cresterea sanselor de integrare pe piata muncii a persoanelor inactive, a persoanelor aflate in cautarea unui loc de munca, a somerilor, si a persoanelor ocupate in agricultura de subzistenta din mediul rural, in Judetul Botosani, prin formarea profesionala in domeniul turismului, bazata pe abilitatile si cunostintele grupurilor tinta ce vor fi identificate, si corelandu-le cu cerintele actuale ale pietii muncii</t>
  </si>
  <si>
    <t>Belin</t>
  </si>
  <si>
    <t xml:space="preserve">Lider- organism neguvernamental nonprofit (persoana juridica de drept privat fara scop patrimonial; 
P 1- unitate administrativ teritoriala nivel;
P 2-instituþie de învaþamânt pre-universitar de stat acreditata  </t>
  </si>
  <si>
    <t>IN IMPLEMENTARE</t>
  </si>
  <si>
    <t>1/28/03/2018;2/15/06/2018;3/27/09/2018;4/19/11/2018;5/17/01/2019;6/28/03/2019;7/11/6/2019;9/09.11.2020</t>
  </si>
  <si>
    <t>Masuri integrate pentru combaterea saraciei si a excluziunii sociale in comuna Hăghig, jud. Covasna</t>
  </si>
  <si>
    <t>S:COMUNA HAGHIG/primar /P1:SCOALA GIMNAZIALA - HAGHIG/P2:ASOCIATIA NATIONALA A CONSULTANTILOR IN AGRIBUSINESS (A.N.C.A)/P3:ASOCIAÞIA - CENTRUL DE ANALIZA SI INOVARE ECONOMICO - SOCIALA</t>
  </si>
  <si>
    <t>Reducerea numarului de persoane aflate in risc de saracie si excluziune sociala din comunitatile marginalizate roma cu 552 de persoane care locuiesc in zone marginalizate din comuna Haghig, judetul Covasna prin oferirea unui set de masuri integrate</t>
  </si>
  <si>
    <t>Haghig</t>
  </si>
  <si>
    <t>S:unitate administrativ teritoriala nivel local/P1:instituþie de învaþamânt pre-universitar de stat acreditata/P2:organism neguvernamental nonprofit (persoana juridica de drept privat fara scop patrimonial)/P3:organism neguvernamental nonprofit (persoana juridica de drept privat fara scop patrimonial)</t>
  </si>
  <si>
    <t>1/04/04/2018;2/12/11/2018;3/09/05/2019;4/28/11/2019;5/15.05.2020;6/20.10.2020</t>
  </si>
  <si>
    <t>AP 5: Dezvoltare locală plasată sub responsabilitatea comunității</t>
  </si>
  <si>
    <t>Functionare GAL Sepsi si animarea comunitatii vizate de SDL</t>
  </si>
  <si>
    <t>ASOCIAȚIA ,,GAL SEPSI "</t>
  </si>
  <si>
    <t>Crearea si asigurarea conditiilor de functionare GAL in scopul derularii tuturor activitatilor necesare implementarii SDL in municipiul Sfantu Gheorghe. Implementarea SDL inseamna un set de masuri si operatiuni integrate cu caracter multisectorial care urmaresc reducerea numarului de persoane aflate in risc de saracie si excluziune sociala din trei comunitati marginalizate din municipiul Sfantu Gheorghe</t>
  </si>
  <si>
    <t>Municipiul Sfântul Gheorghe</t>
  </si>
  <si>
    <t>S - organism neguvernamental nonprofit (persoana juridica de drept privat fara scop patrimonial)</t>
  </si>
  <si>
    <t>1/09.11.2018/2/02.04.2019;3/10.10.2019;4/02.07.2020</t>
  </si>
  <si>
    <t>OIR Centru</t>
  </si>
  <si>
    <t>AP 4: Incluziunea sociala si combaterea saraciei</t>
  </si>
  <si>
    <t>Aproape de familie - proiect pentru reducerea instituționalizării copiilor din județul Covasna</t>
  </si>
  <si>
    <t>FUNDAȚIA SERA ROMÂNIA; P 1 - DIRECTIA GENERALA DE ASISTENTA SOCIALA SI PROTECTIA COPILULUI COVASNA</t>
  </si>
  <si>
    <t>Dezinstitutionalizarea prin inchiderea centrului de plasament nr. 6 din judetul Covasna, acordarea de servicii suport pentru 32 copiii in casutele de tip familial in etapa de tranzitie de la centrul de plasament la servicii comunitare (casute de tip familial), elaborarea de masuri in comunitate pentru prevenirea separarii copilului de familie. Totodata, proiectul vizeaza servicii integrate pentru minim 63 de copii expusi riscului, asigurarea serviciilor de consiliere si sprijin pentru acestia precum si sprijin material si financiar in vederea reintegrarii in familie pentru minim 32 de copii.</t>
  </si>
  <si>
    <t>84,94%</t>
  </si>
  <si>
    <t>Județul Covasna</t>
  </si>
  <si>
    <t>S - organism neguvernamental nonprofit (persoana juridica de drept privat fara scop patrimonial); P 1 - instituþii publice aflate în subordinea sau sub coordonarea consiliului județean</t>
  </si>
  <si>
    <t>LISTA PROIECTELOR CONTRACTATE - PROGRAMUL OPERAŢIONAL COMPETITIVITATE
JUDEȚUL COVASNA</t>
  </si>
  <si>
    <t>cod My SMIS</t>
  </si>
  <si>
    <t xml:space="preserve">Plăţi către beneficiari (lei) </t>
  </si>
  <si>
    <t>AP 1/P1.2/OS1.3-Secţiunea C</t>
  </si>
  <si>
    <t>Crearea de instrumente software pentru proiectare nanomateriale noi, avansate, compuși activi farmaceutic și pentru evaluarea farmacologică și toxicologică a acestora</t>
  </si>
  <si>
    <t>AB INITIO RESEARCH SERVICES SRL-D</t>
  </si>
  <si>
    <t xml:space="preserve">Obiectivul general al proiectului este dezvoltarea unui pachet de software comercial inovativ utilizat în designul materiilor avansate, nanomaterialelor și substanțelor farmaceutice, într-o perioadă de  24 de luni, care să răspundă nevoilor pieței identificate în cadrul SNCDI și care aparține unui domeniu de specializare inteligentă și sănătate. Rezultatele atinse vor influența în mod direct și pozitiv activitățile de cercetare-dezvoltare în România, prin urmare vor influența impactul economic a acestor activități pe plan național.    </t>
  </si>
  <si>
    <t>Sfantu Gheorghe</t>
  </si>
  <si>
    <t>061</t>
  </si>
  <si>
    <t>Finalizat</t>
  </si>
  <si>
    <t>AA1</t>
  </si>
  <si>
    <t>AP 1/P1.2/OS1.3-Secţiunea C-ap.2</t>
  </si>
  <si>
    <t>Echipament pentru reducerea consumului de energie electrică și sursă neintreruptibilă de energie</t>
  </si>
  <si>
    <t>TE-K 26 SYSTEM S.R.L.</t>
  </si>
  <si>
    <t>Obiectivul general al proiectului propus spre finantare este reprezentat de valorificarea unei idei tehnologice brevetabile privitoare la realizarea unor UPS-uri (surse neîntreruptibile de energie, folosite pe lânga calculatoare, servere si alte istalatii electrice care necesita sursa de energie constanta) de catre SC TE-K 26 SYSTEM SRL la un pret mult mai scazut, datorita diminuarii investitiei în acumulatoare.</t>
  </si>
  <si>
    <t xml:space="preserve"> În implementare</t>
  </si>
  <si>
    <t>LISTA PROIECTELOR CONTRACTATE - PROGRAMUL OPERAȚIONAL CAPACITATE ADMINISTRATIVĂ 2014-2020
JUDEȚUL COVASNA</t>
  </si>
  <si>
    <t>Cod MySMIS</t>
  </si>
  <si>
    <t>Cod SIPOCA</t>
  </si>
  <si>
    <t>OFP</t>
  </si>
  <si>
    <t>Cod apel</t>
  </si>
  <si>
    <t>Denumire parteneri</t>
  </si>
  <si>
    <t>Valoarea eligibilă a proiectului</t>
  </si>
  <si>
    <t>regiune mai puțin dezvoltată</t>
  </si>
  <si>
    <t>regiune mai dezvoltată</t>
  </si>
  <si>
    <t>MV</t>
  </si>
  <si>
    <t>AP 2/11i/2.1</t>
  </si>
  <si>
    <t>CP10 less /2018</t>
  </si>
  <si>
    <t>Simplificarea procedurilor administrative și reducerea birocrației pentru cetățeni la nivelul Primăriei Municipiului Sfântu Gheorghe</t>
  </si>
  <si>
    <t>Municipiul Sfântu Gheorghe</t>
  </si>
  <si>
    <t>n.a</t>
  </si>
  <si>
    <t>Obiectivul general al proiectului "Simplificarea procedurilor administrative si reducerea birocratiei pentru cetateni la nivelul Primariei Municipiului Sfantu Gheorghe" consta in simplificarea procedurilor administrative si reducerea birocratiei pentru cetatenii Mun Sfantu Gheorghe prin implementarea unor masuri de simplificare, atat din perspectiva back-office, cat si front-office pentru serviciile furnizate exclusiv de catre Primaria municipiului Sfantu Gheorghe. 
1. Asigurarea accesului online la serviciile gestionate exclusiv de primaria municipiului Sfantu Gheorghe - in termen de 30 luni de
la semnarea contractului de finantare.
2. Digitalizarea proceselor de administrare a documentelor- in termen de 30 de luni de la semnarea contractului de finantare.
3. Retro-digitalizarea documentelor din arhiva - in termen de 30 de luni de la semnarea contractului de finantare.</t>
  </si>
  <si>
    <t>Sfântu Gheorghe</t>
  </si>
  <si>
    <t>APL</t>
  </si>
  <si>
    <t>119 - Investiții în capacitatea instituțională și în eficiența administrațiilor și a serviciilor publice la nivel național, regional și local, în perspectiva realizării de reforme, a unei mai bune legiferări și a bunei guvernanțe</t>
  </si>
  <si>
    <t xml:space="preserve"> în implementare</t>
  </si>
  <si>
    <t>SITUAȚIA CENTRALIZATOARE A LOCALITĂȚILOR ÎN JUDEŢUL COVASNA</t>
  </si>
  <si>
    <t xml:space="preserve">Localitate </t>
  </si>
  <si>
    <t>Aita Mare</t>
  </si>
  <si>
    <t>Baraolt</t>
  </si>
  <si>
    <t>Estelnic</t>
  </si>
  <si>
    <t>Întorsura Buzăului</t>
  </si>
  <si>
    <t>Lemnia</t>
  </si>
  <si>
    <t>Târgu Secuiesc</t>
  </si>
  <si>
    <t>Valea Crișului</t>
  </si>
  <si>
    <t>Anumite contracte sunt la nivel de judet, nu se poate specifica localitatea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</si>
</sst>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_(* \(#,##0.00\);_(* \-??_);_(@_)"/>
    <numFmt numFmtId="165" formatCode="_-* #,##0.00\ _l_e_i_-;\-* #,##0.00\ _l_e_i_-;_-* \-??\ _l_e_i_-;_-@_-"/>
    <numFmt numFmtId="166" formatCode="_-* #,##0.00\ _L_e_i_-;\-* #,##0.00\ _L_e_i_-;_-* \-??\ _L_e_i_-;_-@_-"/>
    <numFmt numFmtId="167" formatCode="[$-409]m/d/yyyy"/>
    <numFmt numFmtId="168" formatCode="[$-409]d\-mmm\-yy"/>
    <numFmt numFmtId="169" formatCode="dd/mm/yyyy;@"/>
    <numFmt numFmtId="170" formatCode="dd\.mm\.yyyy;@"/>
  </numFmts>
  <fonts count="32" x14ac:knownFonts="1">
    <font>
      <sz val="11"/>
      <color rgb="FF000000"/>
      <name val="Calibri"/>
      <family val="2"/>
      <charset val="1"/>
    </font>
    <font>
      <sz val="11"/>
      <color rgb="FF3F3F76"/>
      <name val="Calibri"/>
      <family val="2"/>
      <charset val="1"/>
    </font>
    <font>
      <sz val="11"/>
      <color rgb="FF9C6500"/>
      <name val="Calibri"/>
      <family val="2"/>
      <charset val="1"/>
    </font>
    <font>
      <sz val="11"/>
      <color rgb="FF000000"/>
      <name val="Calibri"/>
      <family val="2"/>
      <charset val="238"/>
    </font>
    <font>
      <sz val="10"/>
      <name val="Arial"/>
      <family val="2"/>
      <charset val="238"/>
    </font>
    <font>
      <sz val="10"/>
      <name val="Arial"/>
      <family val="2"/>
      <charset val="1"/>
    </font>
    <font>
      <sz val="10"/>
      <name val="MS Sans Serif"/>
      <family val="2"/>
      <charset val="1"/>
    </font>
    <font>
      <sz val="10"/>
      <color rgb="FF000000"/>
      <name val="Calibri"/>
      <family val="2"/>
      <charset val="1"/>
    </font>
    <font>
      <b/>
      <sz val="11"/>
      <color rgb="FF000000"/>
      <name val="Calibri"/>
      <family val="2"/>
      <charset val="238"/>
    </font>
    <font>
      <b/>
      <sz val="12"/>
      <name val="Calibri"/>
      <family val="2"/>
      <charset val="238"/>
    </font>
    <font>
      <b/>
      <sz val="12"/>
      <color rgb="FF000000"/>
      <name val="Calibri"/>
      <family val="2"/>
      <charset val="238"/>
    </font>
    <font>
      <sz val="12"/>
      <color rgb="FF000000"/>
      <name val="Calibri"/>
      <family val="2"/>
      <charset val="238"/>
    </font>
    <font>
      <i/>
      <sz val="10"/>
      <color rgb="FF000000"/>
      <name val="Calibri"/>
      <family val="2"/>
      <charset val="1"/>
    </font>
    <font>
      <b/>
      <sz val="10"/>
      <name val="Calibri"/>
      <family val="2"/>
      <charset val="238"/>
    </font>
    <font>
      <sz val="10"/>
      <name val="Calibri"/>
      <family val="2"/>
      <charset val="1"/>
    </font>
    <font>
      <b/>
      <sz val="14"/>
      <name val="Calibri"/>
      <family val="2"/>
      <charset val="1"/>
    </font>
    <font>
      <sz val="12"/>
      <name val="Calibri"/>
      <family val="2"/>
      <charset val="1"/>
    </font>
    <font>
      <sz val="14"/>
      <name val="Calibri"/>
      <family val="2"/>
      <charset val="1"/>
    </font>
    <font>
      <sz val="10"/>
      <color rgb="FFFFFFFF"/>
      <name val="Calibri"/>
      <family val="2"/>
      <charset val="1"/>
    </font>
    <font>
      <b/>
      <sz val="10"/>
      <color rgb="FF000000"/>
      <name val="Calibri"/>
      <family val="2"/>
      <charset val="1"/>
    </font>
    <font>
      <b/>
      <sz val="10"/>
      <name val="Calibri"/>
      <family val="2"/>
      <charset val="1"/>
    </font>
    <font>
      <b/>
      <sz val="10"/>
      <color rgb="FFFFFFFF"/>
      <name val="Calibri"/>
      <family val="2"/>
      <charset val="1"/>
    </font>
    <font>
      <b/>
      <sz val="11"/>
      <color rgb="FF000000"/>
      <name val="Calibri"/>
      <family val="2"/>
      <charset val="1"/>
    </font>
    <font>
      <b/>
      <sz val="10"/>
      <color rgb="FFFF0000"/>
      <name val="Calibri"/>
      <family val="2"/>
      <charset val="1"/>
    </font>
    <font>
      <sz val="11"/>
      <name val="Calibri"/>
      <family val="2"/>
      <charset val="1"/>
    </font>
    <font>
      <u/>
      <sz val="10"/>
      <name val="Calibri"/>
      <family val="2"/>
      <charset val="1"/>
    </font>
    <font>
      <b/>
      <u/>
      <sz val="10"/>
      <name val="Calibri"/>
      <family val="2"/>
      <charset val="1"/>
    </font>
    <font>
      <sz val="10"/>
      <color rgb="FF000000"/>
      <name val="Calibri"/>
      <family val="2"/>
      <charset val="238"/>
    </font>
    <font>
      <sz val="10"/>
      <name val="Calibri"/>
      <family val="2"/>
      <charset val="238"/>
    </font>
    <font>
      <b/>
      <sz val="10"/>
      <color rgb="FF000000"/>
      <name val="Calibri"/>
      <family val="2"/>
      <charset val="238"/>
    </font>
    <font>
      <b/>
      <i/>
      <sz val="8"/>
      <color rgb="FF000000"/>
      <name val="Calibri"/>
      <family val="2"/>
      <charset val="1"/>
    </font>
    <font>
      <sz val="11"/>
      <color rgb="FF000000"/>
      <name val="Calibri"/>
      <family val="2"/>
      <charset val="1"/>
    </font>
  </fonts>
  <fills count="6">
    <fill>
      <patternFill patternType="none"/>
    </fill>
    <fill>
      <patternFill patternType="gray125"/>
    </fill>
    <fill>
      <patternFill patternType="solid">
        <fgColor rgb="FFFFCC99"/>
        <bgColor rgb="FFFFC7CE"/>
      </patternFill>
    </fill>
    <fill>
      <patternFill patternType="solid">
        <fgColor rgb="FFFFEB9C"/>
        <bgColor rgb="FFFFFFCC"/>
      </patternFill>
    </fill>
    <fill>
      <patternFill patternType="solid">
        <fgColor rgb="FFDCE6F2"/>
        <bgColor rgb="FFC6EFCE"/>
      </patternFill>
    </fill>
    <fill>
      <patternFill patternType="solid">
        <fgColor rgb="FFFFFFFF"/>
        <bgColor rgb="FFFFFFCC"/>
      </patternFill>
    </fill>
  </fills>
  <borders count="35">
    <border>
      <left/>
      <right/>
      <top/>
      <bottom/>
      <diagonal/>
    </border>
    <border>
      <left style="thin">
        <color rgb="FF7F7F7F"/>
      </left>
      <right style="thin">
        <color rgb="FF7F7F7F"/>
      </right>
      <top style="thin">
        <color rgb="FF7F7F7F"/>
      </top>
      <bottom style="thin">
        <color rgb="FF7F7F7F"/>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bottom/>
      <diagonal/>
    </border>
    <border>
      <left/>
      <right style="thin">
        <color auto="1"/>
      </right>
      <top style="medium">
        <color auto="1"/>
      </top>
      <bottom style="thin">
        <color auto="1"/>
      </bottom>
      <diagonal/>
    </border>
    <border>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style="thin">
        <color auto="1"/>
      </top>
      <bottom style="medium">
        <color indexed="64"/>
      </bottom>
      <diagonal/>
    </border>
  </borders>
  <cellStyleXfs count="40">
    <xf numFmtId="0" fontId="0" fillId="0" borderId="0"/>
    <xf numFmtId="164" fontId="31" fillId="0" borderId="0" applyBorder="0" applyProtection="0"/>
    <xf numFmtId="165" fontId="31" fillId="0" borderId="0" applyBorder="0" applyProtection="0"/>
    <xf numFmtId="165" fontId="31" fillId="0" borderId="0" applyBorder="0" applyProtection="0"/>
    <xf numFmtId="165" fontId="31" fillId="0" borderId="0" applyBorder="0" applyProtection="0"/>
    <xf numFmtId="164" fontId="31" fillId="0" borderId="0" applyBorder="0" applyProtection="0"/>
    <xf numFmtId="165" fontId="31" fillId="0" borderId="0" applyBorder="0" applyProtection="0"/>
    <xf numFmtId="165" fontId="31" fillId="0" borderId="0" applyBorder="0" applyProtection="0"/>
    <xf numFmtId="165" fontId="31" fillId="0" borderId="0" applyBorder="0" applyProtection="0"/>
    <xf numFmtId="165" fontId="31" fillId="0" borderId="0" applyBorder="0" applyProtection="0"/>
    <xf numFmtId="0" fontId="1" fillId="2" borderId="1" applyProtection="0"/>
    <xf numFmtId="0" fontId="2" fillId="3" borderId="0" applyBorder="0" applyProtection="0"/>
    <xf numFmtId="0" fontId="3" fillId="0" borderId="0"/>
    <xf numFmtId="0" fontId="4" fillId="0" borderId="0"/>
    <xf numFmtId="0" fontId="5" fillId="0" borderId="0"/>
    <xf numFmtId="0" fontId="3" fillId="0" borderId="0"/>
    <xf numFmtId="0" fontId="31" fillId="0" borderId="0"/>
    <xf numFmtId="0" fontId="3" fillId="0" borderId="0"/>
    <xf numFmtId="0" fontId="6" fillId="0" borderId="0"/>
    <xf numFmtId="0" fontId="3" fillId="0" borderId="0"/>
    <xf numFmtId="0" fontId="3" fillId="0" borderId="0"/>
    <xf numFmtId="0" fontId="31" fillId="0" borderId="0"/>
    <xf numFmtId="0" fontId="31" fillId="0" borderId="0"/>
    <xf numFmtId="0" fontId="31" fillId="0" borderId="0"/>
    <xf numFmtId="0" fontId="31" fillId="0" borderId="0"/>
    <xf numFmtId="0" fontId="3" fillId="0" borderId="0"/>
    <xf numFmtId="0" fontId="31" fillId="0" borderId="0"/>
    <xf numFmtId="0" fontId="7" fillId="0" borderId="0"/>
    <xf numFmtId="0" fontId="31" fillId="0" borderId="0"/>
    <xf numFmtId="0" fontId="3" fillId="0" borderId="0"/>
    <xf numFmtId="0" fontId="31" fillId="0" borderId="0"/>
    <xf numFmtId="0" fontId="31" fillId="0" borderId="0"/>
    <xf numFmtId="0" fontId="31" fillId="0" borderId="0"/>
    <xf numFmtId="0" fontId="3" fillId="0" borderId="0"/>
    <xf numFmtId="0" fontId="3" fillId="0" borderId="0"/>
    <xf numFmtId="0" fontId="31" fillId="0" borderId="0"/>
    <xf numFmtId="0" fontId="4" fillId="0" borderId="0"/>
    <xf numFmtId="0" fontId="8" fillId="0" borderId="0"/>
    <xf numFmtId="166" fontId="31" fillId="0" borderId="0" applyBorder="0" applyProtection="0"/>
    <xf numFmtId="164" fontId="31" fillId="0" borderId="0" applyBorder="0" applyProtection="0"/>
  </cellStyleXfs>
  <cellXfs count="266">
    <xf numFmtId="0" fontId="0" fillId="0" borderId="0" xfId="0"/>
    <xf numFmtId="0" fontId="3" fillId="0" borderId="0" xfId="15"/>
    <xf numFmtId="0" fontId="10" fillId="5" borderId="5" xfId="15" applyFont="1" applyFill="1" applyBorder="1" applyAlignment="1">
      <alignment horizontal="left" vertical="center"/>
    </xf>
    <xf numFmtId="3" fontId="11" fillId="0" borderId="6" xfId="15" applyNumberFormat="1" applyFont="1" applyBorder="1" applyAlignment="1">
      <alignment horizontal="center" vertical="center"/>
    </xf>
    <xf numFmtId="3" fontId="11" fillId="0" borderId="7" xfId="15" applyNumberFormat="1" applyFont="1" applyBorder="1" applyAlignment="1">
      <alignment horizontal="center" vertical="center"/>
    </xf>
    <xf numFmtId="0" fontId="10" fillId="0" borderId="5" xfId="15" applyFont="1" applyBorder="1" applyAlignment="1">
      <alignment horizontal="left" vertical="center"/>
    </xf>
    <xf numFmtId="3" fontId="11" fillId="0" borderId="8" xfId="15" applyNumberFormat="1" applyFont="1" applyBorder="1" applyAlignment="1">
      <alignment horizontal="center" vertical="center"/>
    </xf>
    <xf numFmtId="3" fontId="11" fillId="0" borderId="9" xfId="15" applyNumberFormat="1" applyFont="1" applyBorder="1" applyAlignment="1">
      <alignment horizontal="center" vertical="center"/>
    </xf>
    <xf numFmtId="0" fontId="10" fillId="0" borderId="10" xfId="15" applyFont="1" applyBorder="1" applyAlignment="1">
      <alignment horizontal="left" vertical="center"/>
    </xf>
    <xf numFmtId="0" fontId="10" fillId="5" borderId="10" xfId="15" applyFont="1" applyFill="1" applyBorder="1" applyAlignment="1">
      <alignment horizontal="left" vertical="center"/>
    </xf>
    <xf numFmtId="0" fontId="10" fillId="0" borderId="11" xfId="15" applyFont="1" applyBorder="1" applyAlignment="1">
      <alignment horizontal="left" vertical="center"/>
    </xf>
    <xf numFmtId="3" fontId="11" fillId="0" borderId="12" xfId="15" applyNumberFormat="1" applyFont="1" applyBorder="1" applyAlignment="1">
      <alignment horizontal="center" vertical="center"/>
    </xf>
    <xf numFmtId="3" fontId="11" fillId="0" borderId="13" xfId="15" applyNumberFormat="1" applyFont="1" applyBorder="1" applyAlignment="1">
      <alignment horizontal="center" vertical="center"/>
    </xf>
    <xf numFmtId="0" fontId="10" fillId="4" borderId="2" xfId="15" applyFont="1" applyFill="1" applyBorder="1" applyAlignment="1">
      <alignment horizontal="left" vertical="center"/>
    </xf>
    <xf numFmtId="3" fontId="10" fillId="4" borderId="3" xfId="15" applyNumberFormat="1" applyFont="1" applyFill="1" applyBorder="1" applyAlignment="1">
      <alignment horizontal="center" vertical="center"/>
    </xf>
    <xf numFmtId="3" fontId="10" fillId="4" borderId="4" xfId="15" applyNumberFormat="1" applyFont="1" applyFill="1" applyBorder="1" applyAlignment="1">
      <alignment horizontal="center" vertical="center"/>
    </xf>
    <xf numFmtId="0" fontId="12" fillId="0" borderId="0" xfId="0" applyFont="1"/>
    <xf numFmtId="3" fontId="3" fillId="0" borderId="0" xfId="15" applyNumberFormat="1"/>
    <xf numFmtId="3" fontId="3" fillId="0" borderId="0" xfId="15" applyNumberFormat="1" applyAlignment="1">
      <alignment horizontal="center" vertical="center"/>
    </xf>
    <xf numFmtId="0" fontId="3" fillId="0" borderId="0" xfId="15" applyAlignment="1">
      <alignment horizontal="center" vertical="center"/>
    </xf>
    <xf numFmtId="0" fontId="3" fillId="0" borderId="0" xfId="33" applyFont="1"/>
    <xf numFmtId="0" fontId="3" fillId="0" borderId="0" xfId="33" applyFont="1" applyBorder="1"/>
    <xf numFmtId="0" fontId="9" fillId="0" borderId="0" xfId="33" applyFont="1" applyBorder="1" applyAlignment="1">
      <alignment horizontal="center" vertical="center" wrapText="1"/>
    </xf>
    <xf numFmtId="0" fontId="3" fillId="0" borderId="0" xfId="15" applyFont="1"/>
    <xf numFmtId="0" fontId="10" fillId="0" borderId="0" xfId="33" applyFont="1" applyBorder="1" applyAlignment="1">
      <alignment horizontal="left" vertical="center"/>
    </xf>
    <xf numFmtId="3" fontId="11" fillId="0" borderId="0" xfId="33" applyNumberFormat="1" applyFont="1" applyBorder="1" applyAlignment="1">
      <alignment horizontal="center" vertical="center"/>
    </xf>
    <xf numFmtId="3" fontId="10" fillId="0" borderId="0" xfId="33" applyNumberFormat="1" applyFont="1" applyBorder="1" applyAlignment="1">
      <alignment horizontal="center" vertical="center"/>
    </xf>
    <xf numFmtId="4" fontId="10" fillId="0" borderId="0" xfId="33" applyNumberFormat="1" applyFont="1" applyBorder="1" applyAlignment="1">
      <alignment horizontal="center" vertical="center"/>
    </xf>
    <xf numFmtId="0" fontId="13" fillId="0" borderId="0" xfId="33" applyFont="1" applyBorder="1" applyAlignment="1">
      <alignment horizontal="center" vertical="center" wrapText="1"/>
    </xf>
    <xf numFmtId="0" fontId="0" fillId="0" borderId="0" xfId="15" applyFont="1" applyAlignment="1">
      <alignment vertical="center"/>
    </xf>
    <xf numFmtId="0" fontId="7" fillId="0" borderId="0" xfId="15" applyFont="1" applyAlignment="1">
      <alignment vertical="center"/>
    </xf>
    <xf numFmtId="0" fontId="0" fillId="0" borderId="0" xfId="15" applyFont="1" applyAlignment="1">
      <alignment horizontal="left" vertical="center"/>
    </xf>
    <xf numFmtId="165" fontId="0" fillId="0" borderId="0" xfId="8" applyFont="1" applyBorder="1" applyAlignment="1" applyProtection="1">
      <alignment vertical="center"/>
    </xf>
    <xf numFmtId="0" fontId="0" fillId="0" borderId="0" xfId="15" applyFont="1" applyBorder="1" applyAlignment="1">
      <alignment vertical="center"/>
    </xf>
    <xf numFmtId="165" fontId="0" fillId="0" borderId="0" xfId="15" applyNumberFormat="1" applyFont="1" applyAlignment="1">
      <alignment vertical="center"/>
    </xf>
    <xf numFmtId="0" fontId="14" fillId="0" borderId="0" xfId="15" applyFont="1" applyBorder="1" applyAlignment="1">
      <alignment horizontal="center" vertical="center" wrapText="1"/>
    </xf>
    <xf numFmtId="4" fontId="14" fillId="0" borderId="0" xfId="15" applyNumberFormat="1" applyFont="1" applyBorder="1" applyAlignment="1">
      <alignment horizontal="center" vertical="center" wrapText="1"/>
    </xf>
    <xf numFmtId="0" fontId="16" fillId="0" borderId="0" xfId="15" applyFont="1" applyBorder="1" applyAlignment="1">
      <alignment horizontal="center" vertical="center" wrapText="1"/>
    </xf>
    <xf numFmtId="3" fontId="14" fillId="0" borderId="0" xfId="15" applyNumberFormat="1" applyFont="1" applyBorder="1" applyAlignment="1">
      <alignment horizontal="center" vertical="center" wrapText="1"/>
    </xf>
    <xf numFmtId="165" fontId="14" fillId="0" borderId="0" xfId="8" applyFont="1" applyBorder="1" applyAlignment="1" applyProtection="1">
      <alignment horizontal="center" vertical="center" wrapText="1"/>
    </xf>
    <xf numFmtId="165" fontId="14" fillId="0" borderId="0" xfId="15" applyNumberFormat="1" applyFont="1" applyBorder="1" applyAlignment="1">
      <alignment horizontal="center" vertical="center" wrapText="1"/>
    </xf>
    <xf numFmtId="0" fontId="17" fillId="0" borderId="0" xfId="15" applyFont="1" applyBorder="1" applyAlignment="1">
      <alignment horizontal="center" vertical="center" wrapText="1"/>
    </xf>
    <xf numFmtId="4" fontId="7" fillId="0" borderId="0" xfId="15" applyNumberFormat="1" applyFont="1" applyAlignment="1">
      <alignment vertical="center"/>
    </xf>
    <xf numFmtId="4" fontId="0" fillId="0" borderId="0" xfId="15" applyNumberFormat="1" applyFont="1" applyAlignment="1">
      <alignment vertical="center"/>
    </xf>
    <xf numFmtId="165" fontId="18" fillId="0" borderId="0" xfId="15" applyNumberFormat="1" applyFont="1" applyAlignment="1">
      <alignment vertical="center"/>
    </xf>
    <xf numFmtId="0" fontId="19" fillId="0" borderId="0" xfId="15" applyFont="1" applyAlignment="1">
      <alignment vertical="center"/>
    </xf>
    <xf numFmtId="165" fontId="21" fillId="0" borderId="0" xfId="15" applyNumberFormat="1" applyFont="1" applyAlignment="1">
      <alignment vertical="center"/>
    </xf>
    <xf numFmtId="0" fontId="22" fillId="0" borderId="0" xfId="15" applyFont="1" applyAlignment="1">
      <alignment vertical="center"/>
    </xf>
    <xf numFmtId="4" fontId="20" fillId="4" borderId="17" xfId="15" applyNumberFormat="1" applyFont="1" applyFill="1" applyBorder="1" applyAlignment="1">
      <alignment horizontal="center" vertical="center" wrapText="1"/>
    </xf>
    <xf numFmtId="3" fontId="20" fillId="4" borderId="17" xfId="36" applyNumberFormat="1" applyFont="1" applyFill="1" applyBorder="1" applyAlignment="1">
      <alignment horizontal="center" vertical="center" wrapText="1"/>
    </xf>
    <xf numFmtId="3" fontId="20" fillId="4" borderId="18" xfId="36" applyNumberFormat="1" applyFont="1" applyFill="1" applyBorder="1" applyAlignment="1">
      <alignment horizontal="center" vertical="center" wrapText="1"/>
    </xf>
    <xf numFmtId="0" fontId="14" fillId="5" borderId="0" xfId="15" applyFont="1" applyFill="1" applyAlignment="1">
      <alignment vertical="center"/>
    </xf>
    <xf numFmtId="0" fontId="14" fillId="5" borderId="19" xfId="15" applyFont="1" applyFill="1" applyBorder="1" applyAlignment="1">
      <alignment horizontal="center" vertical="center" wrapText="1"/>
    </xf>
    <xf numFmtId="0" fontId="14" fillId="5" borderId="20" xfId="15" applyFont="1" applyFill="1" applyBorder="1" applyAlignment="1">
      <alignment vertical="center" wrapText="1"/>
    </xf>
    <xf numFmtId="0" fontId="14" fillId="5" borderId="15" xfId="15" applyFont="1" applyFill="1" applyBorder="1" applyAlignment="1">
      <alignment horizontal="center" vertical="center" wrapText="1"/>
    </xf>
    <xf numFmtId="167" fontId="14" fillId="5" borderId="15" xfId="15" applyNumberFormat="1" applyFont="1" applyFill="1" applyBorder="1" applyAlignment="1">
      <alignment horizontal="center" vertical="center" wrapText="1"/>
    </xf>
    <xf numFmtId="0" fontId="14" fillId="5" borderId="15" xfId="15" applyFont="1" applyFill="1" applyBorder="1" applyAlignment="1">
      <alignment vertical="center" wrapText="1"/>
    </xf>
    <xf numFmtId="0" fontId="14" fillId="5" borderId="15" xfId="15" applyFont="1" applyFill="1" applyBorder="1" applyAlignment="1">
      <alignment horizontal="left" vertical="center" wrapText="1"/>
    </xf>
    <xf numFmtId="9" fontId="14" fillId="5" borderId="15" xfId="15" applyNumberFormat="1" applyFont="1" applyFill="1" applyBorder="1" applyAlignment="1">
      <alignment horizontal="center" vertical="center" wrapText="1"/>
    </xf>
    <xf numFmtId="3" fontId="14" fillId="5" borderId="15" xfId="8" applyNumberFormat="1" applyFont="1" applyFill="1" applyBorder="1" applyAlignment="1" applyProtection="1">
      <alignment horizontal="center" vertical="center" wrapText="1"/>
    </xf>
    <xf numFmtId="3" fontId="14" fillId="5" borderId="15" xfId="15" applyNumberFormat="1" applyFont="1" applyFill="1" applyBorder="1" applyAlignment="1">
      <alignment horizontal="center" vertical="center" wrapText="1"/>
    </xf>
    <xf numFmtId="3" fontId="14" fillId="5" borderId="15" xfId="36" applyNumberFormat="1" applyFont="1" applyFill="1" applyBorder="1" applyAlignment="1">
      <alignment horizontal="center" vertical="center" wrapText="1"/>
    </xf>
    <xf numFmtId="3" fontId="14" fillId="5" borderId="16" xfId="15" applyNumberFormat="1" applyFont="1" applyFill="1" applyBorder="1" applyAlignment="1">
      <alignment horizontal="center" vertical="center" wrapText="1"/>
    </xf>
    <xf numFmtId="0" fontId="24" fillId="5" borderId="0" xfId="15" applyFont="1" applyFill="1" applyAlignment="1">
      <alignment vertical="center"/>
    </xf>
    <xf numFmtId="0" fontId="14" fillId="5" borderId="5" xfId="15" applyFont="1" applyFill="1" applyBorder="1" applyAlignment="1">
      <alignment horizontal="center" vertical="center" wrapText="1"/>
    </xf>
    <xf numFmtId="0" fontId="14" fillId="5" borderId="12" xfId="15" applyFont="1" applyFill="1" applyBorder="1" applyAlignment="1">
      <alignment vertical="center" wrapText="1"/>
    </xf>
    <xf numFmtId="0" fontId="14" fillId="5" borderId="6" xfId="15" applyFont="1" applyFill="1" applyBorder="1" applyAlignment="1">
      <alignment horizontal="center" vertical="center" wrapText="1"/>
    </xf>
    <xf numFmtId="167" fontId="14" fillId="5" borderId="6" xfId="15" applyNumberFormat="1" applyFont="1" applyFill="1" applyBorder="1" applyAlignment="1">
      <alignment horizontal="center" vertical="center" wrapText="1"/>
    </xf>
    <xf numFmtId="0" fontId="14" fillId="5" borderId="6" xfId="15" applyFont="1" applyFill="1" applyBorder="1" applyAlignment="1">
      <alignment vertical="center" wrapText="1"/>
    </xf>
    <xf numFmtId="0" fontId="14" fillId="5" borderId="6" xfId="15" applyFont="1" applyFill="1" applyBorder="1" applyAlignment="1">
      <alignment horizontal="left" vertical="center" wrapText="1"/>
    </xf>
    <xf numFmtId="9" fontId="14" fillId="5" borderId="6" xfId="15" applyNumberFormat="1" applyFont="1" applyFill="1" applyBorder="1" applyAlignment="1">
      <alignment horizontal="center" vertical="center" wrapText="1"/>
    </xf>
    <xf numFmtId="3" fontId="14" fillId="5" borderId="6" xfId="8" applyNumberFormat="1" applyFont="1" applyFill="1" applyBorder="1" applyAlignment="1" applyProtection="1">
      <alignment horizontal="center" vertical="center" wrapText="1"/>
    </xf>
    <xf numFmtId="3" fontId="14" fillId="5" borderId="6" xfId="36" applyNumberFormat="1" applyFont="1" applyFill="1" applyBorder="1" applyAlignment="1">
      <alignment horizontal="center" vertical="center" wrapText="1"/>
    </xf>
    <xf numFmtId="3" fontId="14" fillId="5" borderId="7" xfId="36" applyNumberFormat="1" applyFont="1" applyFill="1" applyBorder="1" applyAlignment="1">
      <alignment horizontal="center" vertical="center" wrapText="1"/>
    </xf>
    <xf numFmtId="0" fontId="14" fillId="5" borderId="21" xfId="15" applyFont="1" applyFill="1" applyBorder="1" applyAlignment="1">
      <alignment horizontal="center" vertical="center" wrapText="1"/>
    </xf>
    <xf numFmtId="0" fontId="14" fillId="5" borderId="12" xfId="15" applyFont="1" applyFill="1" applyBorder="1" applyAlignment="1">
      <alignment horizontal="center" vertical="center" wrapText="1"/>
    </xf>
    <xf numFmtId="167" fontId="14" fillId="5" borderId="12" xfId="15" applyNumberFormat="1" applyFont="1" applyFill="1" applyBorder="1" applyAlignment="1">
      <alignment horizontal="center" vertical="center" wrapText="1"/>
    </xf>
    <xf numFmtId="0" fontId="14" fillId="5" borderId="12" xfId="15" applyFont="1" applyFill="1" applyBorder="1" applyAlignment="1">
      <alignment horizontal="left" vertical="center" wrapText="1"/>
    </xf>
    <xf numFmtId="9" fontId="14" fillId="5" borderId="12" xfId="15" applyNumberFormat="1" applyFont="1" applyFill="1" applyBorder="1" applyAlignment="1">
      <alignment horizontal="center" vertical="center" wrapText="1"/>
    </xf>
    <xf numFmtId="3" fontId="14" fillId="5" borderId="12" xfId="8" applyNumberFormat="1" applyFont="1" applyFill="1" applyBorder="1" applyAlignment="1" applyProtection="1">
      <alignment horizontal="center" vertical="center" wrapText="1"/>
    </xf>
    <xf numFmtId="3" fontId="14" fillId="5" borderId="12" xfId="36" applyNumberFormat="1" applyFont="1" applyFill="1" applyBorder="1" applyAlignment="1">
      <alignment horizontal="center" vertical="center" wrapText="1"/>
    </xf>
    <xf numFmtId="3" fontId="14" fillId="5" borderId="13" xfId="36" applyNumberFormat="1" applyFont="1" applyFill="1" applyBorder="1" applyAlignment="1">
      <alignment horizontal="center" vertical="center" wrapText="1"/>
    </xf>
    <xf numFmtId="0" fontId="14" fillId="5" borderId="10" xfId="15" applyFont="1" applyFill="1" applyBorder="1" applyAlignment="1">
      <alignment horizontal="center" vertical="center" wrapText="1"/>
    </xf>
    <xf numFmtId="4" fontId="14" fillId="5" borderId="12" xfId="8" applyNumberFormat="1" applyFont="1" applyFill="1" applyBorder="1" applyAlignment="1" applyProtection="1">
      <alignment horizontal="center" vertical="center" wrapText="1"/>
    </xf>
    <xf numFmtId="3" fontId="14" fillId="5" borderId="12" xfId="15" applyNumberFormat="1" applyFont="1" applyFill="1" applyBorder="1" applyAlignment="1">
      <alignment horizontal="center" vertical="center"/>
    </xf>
    <xf numFmtId="3" fontId="14" fillId="5" borderId="13" xfId="15" applyNumberFormat="1" applyFont="1" applyFill="1" applyBorder="1" applyAlignment="1">
      <alignment horizontal="center" vertical="center"/>
    </xf>
    <xf numFmtId="0" fontId="14" fillId="5" borderId="11" xfId="15" applyFont="1" applyFill="1" applyBorder="1" applyAlignment="1">
      <alignment horizontal="center" vertical="center" wrapText="1"/>
    </xf>
    <xf numFmtId="0" fontId="25" fillId="5" borderId="12" xfId="15" applyFont="1" applyFill="1" applyBorder="1" applyAlignment="1">
      <alignment horizontal="left" vertical="center" wrapText="1"/>
    </xf>
    <xf numFmtId="3" fontId="19" fillId="4" borderId="3" xfId="15" applyNumberFormat="1" applyFont="1" applyFill="1" applyBorder="1" applyAlignment="1">
      <alignment horizontal="center" vertical="center"/>
    </xf>
    <xf numFmtId="0" fontId="7" fillId="0" borderId="0" xfId="33" applyFont="1" applyAlignment="1">
      <alignment horizontal="center" vertical="center" wrapText="1"/>
    </xf>
    <xf numFmtId="0" fontId="7" fillId="0" borderId="0" xfId="33" applyFont="1" applyAlignment="1">
      <alignment vertical="center" wrapText="1"/>
    </xf>
    <xf numFmtId="0" fontId="14" fillId="0" borderId="0" xfId="33" applyFont="1" applyAlignment="1">
      <alignment horizontal="center" vertical="center" wrapText="1"/>
    </xf>
    <xf numFmtId="0" fontId="14" fillId="0" borderId="0" xfId="33" applyFont="1" applyAlignment="1">
      <alignment vertical="center" wrapText="1"/>
    </xf>
    <xf numFmtId="3" fontId="14" fillId="0" borderId="0" xfId="33" applyNumberFormat="1" applyFont="1" applyAlignment="1">
      <alignment vertical="center" wrapText="1"/>
    </xf>
    <xf numFmtId="0" fontId="20" fillId="0" borderId="0" xfId="33" applyFont="1" applyAlignment="1">
      <alignment vertical="center" wrapText="1"/>
    </xf>
    <xf numFmtId="168" fontId="20" fillId="0" borderId="0" xfId="33" applyNumberFormat="1" applyFont="1" applyAlignment="1">
      <alignment vertical="center" wrapText="1"/>
    </xf>
    <xf numFmtId="3" fontId="20" fillId="4" borderId="15" xfId="33" applyNumberFormat="1" applyFont="1" applyFill="1" applyBorder="1" applyAlignment="1">
      <alignment horizontal="center" vertical="center" wrapText="1"/>
    </xf>
    <xf numFmtId="0" fontId="20" fillId="0" borderId="0" xfId="33" applyFont="1" applyAlignment="1">
      <alignment horizontal="center" vertical="center" wrapText="1"/>
    </xf>
    <xf numFmtId="3" fontId="20" fillId="4" borderId="17" xfId="33" applyNumberFormat="1" applyFont="1" applyFill="1" applyBorder="1" applyAlignment="1">
      <alignment horizontal="center" vertical="center" wrapText="1"/>
    </xf>
    <xf numFmtId="0" fontId="14" fillId="0" borderId="19" xfId="0" applyFont="1" applyBorder="1" applyAlignment="1">
      <alignment horizontal="center" vertical="center" wrapText="1"/>
    </xf>
    <xf numFmtId="0" fontId="14" fillId="0" borderId="15" xfId="0" applyFont="1" applyBorder="1" applyAlignment="1">
      <alignment horizontal="center" vertical="center"/>
    </xf>
    <xf numFmtId="49" fontId="14" fillId="0" borderId="15" xfId="0" applyNumberFormat="1" applyFont="1" applyBorder="1" applyAlignment="1">
      <alignment horizontal="center" vertical="center"/>
    </xf>
    <xf numFmtId="0" fontId="14" fillId="0" borderId="15" xfId="0" applyFont="1" applyBorder="1" applyAlignment="1">
      <alignment horizontal="justify" vertical="center" wrapText="1"/>
    </xf>
    <xf numFmtId="0" fontId="14" fillId="0" borderId="15" xfId="0" applyFont="1" applyBorder="1" applyAlignment="1">
      <alignment horizontal="center" vertical="center" wrapText="1"/>
    </xf>
    <xf numFmtId="3" fontId="14" fillId="0" borderId="15" xfId="0" applyNumberFormat="1" applyFont="1" applyBorder="1" applyAlignment="1">
      <alignment horizontal="center" vertical="center"/>
    </xf>
    <xf numFmtId="3" fontId="14" fillId="0" borderId="16" xfId="0" applyNumberFormat="1" applyFont="1" applyBorder="1" applyAlignment="1">
      <alignment horizontal="center" vertical="center"/>
    </xf>
    <xf numFmtId="0" fontId="14" fillId="0" borderId="0" xfId="0" applyFont="1" applyAlignment="1">
      <alignment vertical="center" wrapText="1"/>
    </xf>
    <xf numFmtId="0" fontId="14" fillId="0" borderId="10" xfId="0" applyFont="1" applyBorder="1" applyAlignment="1">
      <alignment horizontal="center" vertical="center" wrapText="1"/>
    </xf>
    <xf numFmtId="0" fontId="14" fillId="0" borderId="6" xfId="0" applyFont="1" applyBorder="1" applyAlignment="1">
      <alignment horizontal="center" vertical="center"/>
    </xf>
    <xf numFmtId="49" fontId="14" fillId="0" borderId="6" xfId="0" applyNumberFormat="1" applyFont="1" applyBorder="1" applyAlignment="1">
      <alignment horizontal="center" vertical="center"/>
    </xf>
    <xf numFmtId="0" fontId="14" fillId="0" borderId="6" xfId="0" applyFont="1" applyBorder="1" applyAlignment="1">
      <alignment horizontal="justify" vertical="center" wrapText="1"/>
    </xf>
    <xf numFmtId="0" fontId="14" fillId="0" borderId="6" xfId="0" applyFont="1" applyBorder="1" applyAlignment="1">
      <alignment horizontal="center" vertical="center" wrapText="1"/>
    </xf>
    <xf numFmtId="3" fontId="14" fillId="0" borderId="6" xfId="0" applyNumberFormat="1" applyFont="1" applyBorder="1" applyAlignment="1">
      <alignment horizontal="center" vertical="center"/>
    </xf>
    <xf numFmtId="3" fontId="14" fillId="0" borderId="7" xfId="0" applyNumberFormat="1" applyFont="1" applyBorder="1" applyAlignment="1">
      <alignment horizontal="center" vertical="center"/>
    </xf>
    <xf numFmtId="4" fontId="14" fillId="0" borderId="6" xfId="0" applyNumberFormat="1" applyFont="1" applyBorder="1" applyAlignment="1">
      <alignment horizontal="center" vertical="center"/>
    </xf>
    <xf numFmtId="49" fontId="14" fillId="0" borderId="6" xfId="0" applyNumberFormat="1" applyFont="1" applyBorder="1" applyAlignment="1">
      <alignment horizontal="justify" vertical="center" wrapText="1"/>
    </xf>
    <xf numFmtId="0" fontId="14" fillId="0" borderId="11" xfId="0" applyFont="1" applyBorder="1" applyAlignment="1">
      <alignment horizontal="center" vertical="center" wrapText="1"/>
    </xf>
    <xf numFmtId="3" fontId="20" fillId="4" borderId="3" xfId="0" applyNumberFormat="1" applyFont="1" applyFill="1" applyBorder="1" applyAlignment="1">
      <alignment horizontal="center" vertical="center" wrapText="1"/>
    </xf>
    <xf numFmtId="0" fontId="20" fillId="4" borderId="3" xfId="0" applyFont="1" applyFill="1" applyBorder="1" applyAlignment="1">
      <alignment horizontal="center" vertical="center" wrapText="1"/>
    </xf>
    <xf numFmtId="4" fontId="7" fillId="0" borderId="0" xfId="33" applyNumberFormat="1" applyFont="1" applyAlignment="1">
      <alignment vertical="center" wrapText="1"/>
    </xf>
    <xf numFmtId="0" fontId="27" fillId="0" borderId="0" xfId="15" applyFont="1" applyAlignment="1">
      <alignment horizontal="center" vertical="center"/>
    </xf>
    <xf numFmtId="0" fontId="27" fillId="0" borderId="0" xfId="15" applyFont="1" applyAlignment="1">
      <alignment horizontal="center" vertical="center" wrapText="1"/>
    </xf>
    <xf numFmtId="4" fontId="13" fillId="4" borderId="15" xfId="15" applyNumberFormat="1" applyFont="1" applyFill="1" applyBorder="1" applyAlignment="1">
      <alignment horizontal="center" vertical="center" wrapText="1"/>
    </xf>
    <xf numFmtId="3" fontId="13" fillId="4" borderId="3" xfId="15" applyNumberFormat="1" applyFont="1" applyFill="1" applyBorder="1" applyAlignment="1">
      <alignment horizontal="center" vertical="center" wrapText="1"/>
    </xf>
    <xf numFmtId="0" fontId="13" fillId="5" borderId="0" xfId="15" applyFont="1" applyFill="1" applyBorder="1" applyAlignment="1">
      <alignment horizontal="center" vertical="center"/>
    </xf>
    <xf numFmtId="4" fontId="13" fillId="4" borderId="6" xfId="15" applyNumberFormat="1" applyFont="1" applyFill="1" applyBorder="1" applyAlignment="1">
      <alignment horizontal="center" vertical="center" wrapText="1"/>
    </xf>
    <xf numFmtId="4" fontId="13" fillId="4" borderId="17" xfId="15" applyNumberFormat="1" applyFont="1" applyFill="1" applyBorder="1" applyAlignment="1">
      <alignment horizontal="center" vertical="center" wrapText="1"/>
    </xf>
    <xf numFmtId="0" fontId="27" fillId="0" borderId="19" xfId="15" applyFont="1" applyBorder="1" applyAlignment="1">
      <alignment horizontal="center" vertical="center" wrapText="1"/>
    </xf>
    <xf numFmtId="0" fontId="28" fillId="0" borderId="15" xfId="15" applyFont="1" applyBorder="1" applyAlignment="1">
      <alignment horizontal="center" vertical="center" wrapText="1"/>
    </xf>
    <xf numFmtId="0" fontId="27" fillId="0" borderId="15" xfId="15" applyFont="1" applyBorder="1" applyAlignment="1">
      <alignment horizontal="center" vertical="center" wrapText="1"/>
    </xf>
    <xf numFmtId="0" fontId="27" fillId="0" borderId="15" xfId="15" applyFont="1" applyBorder="1" applyAlignment="1" applyProtection="1">
      <alignment horizontal="center" vertical="center" wrapText="1"/>
    </xf>
    <xf numFmtId="169" fontId="28" fillId="0" borderId="15" xfId="15" applyNumberFormat="1" applyFont="1" applyBorder="1" applyAlignment="1">
      <alignment horizontal="center" vertical="center" wrapText="1"/>
    </xf>
    <xf numFmtId="169" fontId="27" fillId="0" borderId="15" xfId="15" applyNumberFormat="1" applyFont="1" applyBorder="1" applyAlignment="1">
      <alignment horizontal="center" vertical="center" wrapText="1"/>
    </xf>
    <xf numFmtId="4" fontId="27" fillId="0" borderId="15" xfId="15" applyNumberFormat="1" applyFont="1" applyBorder="1" applyAlignment="1">
      <alignment horizontal="center" vertical="center" wrapText="1"/>
    </xf>
    <xf numFmtId="3" fontId="27" fillId="0" borderId="15" xfId="15" applyNumberFormat="1" applyFont="1" applyBorder="1" applyAlignment="1" applyProtection="1">
      <alignment horizontal="center" vertical="center" wrapText="1"/>
    </xf>
    <xf numFmtId="3" fontId="27" fillId="0" borderId="15" xfId="15" applyNumberFormat="1" applyFont="1" applyBorder="1" applyAlignment="1">
      <alignment horizontal="center" vertical="center" wrapText="1"/>
    </xf>
    <xf numFmtId="0" fontId="28" fillId="0" borderId="6" xfId="15" applyFont="1" applyBorder="1" applyAlignment="1">
      <alignment horizontal="center" vertical="center" wrapText="1"/>
    </xf>
    <xf numFmtId="167" fontId="28" fillId="0" borderId="15" xfId="15" applyNumberFormat="1" applyFont="1" applyBorder="1" applyAlignment="1">
      <alignment horizontal="center" vertical="center" wrapText="1"/>
    </xf>
    <xf numFmtId="3" fontId="28" fillId="0" borderId="15" xfId="15" applyNumberFormat="1" applyFont="1" applyBorder="1" applyAlignment="1">
      <alignment horizontal="center" vertical="center" wrapText="1"/>
    </xf>
    <xf numFmtId="3" fontId="28" fillId="0" borderId="16" xfId="15" applyNumberFormat="1" applyFont="1" applyBorder="1" applyAlignment="1">
      <alignment horizontal="center" vertical="center" wrapText="1"/>
    </xf>
    <xf numFmtId="0" fontId="28" fillId="0" borderId="10" xfId="15" applyFont="1" applyBorder="1" applyAlignment="1">
      <alignment horizontal="center" vertical="center" wrapText="1"/>
    </xf>
    <xf numFmtId="169" fontId="28" fillId="0" borderId="6" xfId="15" applyNumberFormat="1" applyFont="1" applyBorder="1" applyAlignment="1">
      <alignment horizontal="center" vertical="center" wrapText="1"/>
    </xf>
    <xf numFmtId="10" fontId="28" fillId="0" borderId="6" xfId="15" applyNumberFormat="1" applyFont="1" applyBorder="1" applyAlignment="1">
      <alignment horizontal="center" vertical="center" wrapText="1"/>
    </xf>
    <xf numFmtId="3" fontId="27" fillId="0" borderId="6" xfId="15" applyNumberFormat="1" applyFont="1" applyBorder="1" applyAlignment="1">
      <alignment horizontal="center" vertical="center" wrapText="1"/>
    </xf>
    <xf numFmtId="3" fontId="28" fillId="0" borderId="6" xfId="15" applyNumberFormat="1" applyFont="1" applyBorder="1" applyAlignment="1">
      <alignment horizontal="center" vertical="center" wrapText="1"/>
    </xf>
    <xf numFmtId="167" fontId="28" fillId="0" borderId="6" xfId="15" applyNumberFormat="1" applyFont="1" applyBorder="1" applyAlignment="1">
      <alignment horizontal="center" vertical="center" wrapText="1"/>
    </xf>
    <xf numFmtId="3" fontId="28" fillId="0" borderId="7" xfId="15" applyNumberFormat="1" applyFont="1" applyBorder="1" applyAlignment="1">
      <alignment horizontal="center" vertical="center" wrapText="1"/>
    </xf>
    <xf numFmtId="0" fontId="28" fillId="0" borderId="11" xfId="15" applyFont="1" applyBorder="1" applyAlignment="1">
      <alignment horizontal="center" vertical="center" wrapText="1"/>
    </xf>
    <xf numFmtId="0" fontId="28" fillId="0" borderId="12" xfId="15" applyFont="1" applyBorder="1" applyAlignment="1">
      <alignment horizontal="center" vertical="center" wrapText="1"/>
    </xf>
    <xf numFmtId="169" fontId="28" fillId="0" borderId="12" xfId="15" applyNumberFormat="1" applyFont="1" applyBorder="1" applyAlignment="1">
      <alignment horizontal="center" vertical="center" wrapText="1"/>
    </xf>
    <xf numFmtId="10" fontId="28" fillId="0" borderId="12" xfId="15" applyNumberFormat="1" applyFont="1" applyBorder="1" applyAlignment="1">
      <alignment horizontal="center" vertical="center" wrapText="1"/>
    </xf>
    <xf numFmtId="3" fontId="27" fillId="0" borderId="12" xfId="15" applyNumberFormat="1" applyFont="1" applyBorder="1" applyAlignment="1">
      <alignment horizontal="center" vertical="center" wrapText="1"/>
    </xf>
    <xf numFmtId="3" fontId="28" fillId="0" borderId="12" xfId="15" applyNumberFormat="1" applyFont="1" applyBorder="1" applyAlignment="1">
      <alignment horizontal="center" vertical="center" wrapText="1"/>
    </xf>
    <xf numFmtId="167" fontId="28" fillId="0" borderId="12" xfId="15" applyNumberFormat="1" applyFont="1" applyBorder="1" applyAlignment="1">
      <alignment horizontal="center" vertical="center" wrapText="1"/>
    </xf>
    <xf numFmtId="3" fontId="28" fillId="0" borderId="13" xfId="15" applyNumberFormat="1" applyFont="1" applyBorder="1" applyAlignment="1">
      <alignment horizontal="center" vertical="center" wrapText="1"/>
    </xf>
    <xf numFmtId="3" fontId="29" fillId="4" borderId="3" xfId="15" applyNumberFormat="1" applyFont="1" applyFill="1" applyBorder="1" applyAlignment="1">
      <alignment horizontal="center" vertical="center"/>
    </xf>
    <xf numFmtId="0" fontId="29" fillId="4" borderId="3" xfId="15" applyFont="1" applyFill="1" applyBorder="1" applyAlignment="1">
      <alignment horizontal="center" vertical="center"/>
    </xf>
    <xf numFmtId="3" fontId="29" fillId="4" borderId="4" xfId="15" applyNumberFormat="1" applyFont="1" applyFill="1" applyBorder="1" applyAlignment="1">
      <alignment horizontal="center" vertical="center"/>
    </xf>
    <xf numFmtId="3" fontId="27" fillId="0" borderId="0" xfId="15" applyNumberFormat="1" applyFont="1" applyAlignment="1">
      <alignment horizontal="center" vertical="center"/>
    </xf>
    <xf numFmtId="0" fontId="28" fillId="5" borderId="0" xfId="15" applyFont="1" applyFill="1" applyAlignment="1">
      <alignment horizontal="center" vertical="center"/>
    </xf>
    <xf numFmtId="0" fontId="28" fillId="5" borderId="0" xfId="15" applyFont="1" applyFill="1" applyAlignment="1">
      <alignment horizontal="left" vertical="center"/>
    </xf>
    <xf numFmtId="0" fontId="27" fillId="5" borderId="0" xfId="15" applyFont="1" applyFill="1" applyAlignment="1">
      <alignment horizontal="center" vertical="center"/>
    </xf>
    <xf numFmtId="0" fontId="28" fillId="0" borderId="0" xfId="15" applyFont="1" applyBorder="1" applyAlignment="1">
      <alignment horizontal="center" vertical="center"/>
    </xf>
    <xf numFmtId="0" fontId="28" fillId="0" borderId="0" xfId="15" applyFont="1" applyBorder="1" applyAlignment="1">
      <alignment horizontal="left" vertical="center"/>
    </xf>
    <xf numFmtId="0" fontId="27" fillId="0" borderId="0" xfId="15" applyFont="1" applyBorder="1" applyAlignment="1">
      <alignment horizontal="center" vertical="center"/>
    </xf>
    <xf numFmtId="0" fontId="13" fillId="0" borderId="0" xfId="15" applyFont="1" applyBorder="1" applyAlignment="1">
      <alignment horizontal="center" vertical="center" wrapText="1"/>
    </xf>
    <xf numFmtId="0" fontId="13" fillId="0" borderId="0" xfId="15" applyFont="1" applyBorder="1" applyAlignment="1">
      <alignment horizontal="left" vertical="center" wrapText="1"/>
    </xf>
    <xf numFmtId="168" fontId="13" fillId="0" borderId="0" xfId="15" applyNumberFormat="1" applyFont="1" applyBorder="1" applyAlignment="1">
      <alignment horizontal="center" vertical="center" wrapText="1"/>
    </xf>
    <xf numFmtId="168" fontId="13" fillId="0" borderId="0" xfId="15" applyNumberFormat="1" applyFont="1" applyBorder="1" applyAlignment="1">
      <alignment horizontal="left" vertical="center" wrapText="1"/>
    </xf>
    <xf numFmtId="4" fontId="13" fillId="0" borderId="0" xfId="15" applyNumberFormat="1" applyFont="1" applyBorder="1" applyAlignment="1">
      <alignment horizontal="center" vertical="center" wrapText="1"/>
    </xf>
    <xf numFmtId="3" fontId="13" fillId="0" borderId="0" xfId="15" applyNumberFormat="1" applyFont="1" applyBorder="1" applyAlignment="1">
      <alignment horizontal="center" vertical="center" wrapText="1"/>
    </xf>
    <xf numFmtId="0" fontId="28" fillId="0" borderId="0" xfId="15" applyFont="1" applyBorder="1" applyAlignment="1">
      <alignment horizontal="center" vertical="center" wrapText="1"/>
    </xf>
    <xf numFmtId="0" fontId="27" fillId="5" borderId="0" xfId="15" applyFont="1" applyFill="1" applyAlignment="1">
      <alignment horizontal="center" vertical="center" wrapText="1"/>
    </xf>
    <xf numFmtId="0" fontId="27" fillId="0" borderId="0" xfId="15" applyFont="1" applyAlignment="1">
      <alignment horizontal="left" vertical="center"/>
    </xf>
    <xf numFmtId="0" fontId="29" fillId="0" borderId="0" xfId="15" applyFont="1" applyAlignment="1">
      <alignment horizontal="center" vertical="center"/>
    </xf>
    <xf numFmtId="0" fontId="27" fillId="4" borderId="22" xfId="15" applyFont="1" applyFill="1" applyBorder="1" applyAlignment="1">
      <alignment horizontal="center" vertical="center" wrapText="1"/>
    </xf>
    <xf numFmtId="0" fontId="28" fillId="0" borderId="21" xfId="15" applyFont="1" applyBorder="1" applyAlignment="1">
      <alignment horizontal="center" vertical="center" wrapText="1"/>
    </xf>
    <xf numFmtId="0" fontId="28" fillId="0" borderId="23" xfId="15" applyFont="1" applyBorder="1" applyAlignment="1">
      <alignment horizontal="center" vertical="center" wrapText="1"/>
    </xf>
    <xf numFmtId="0" fontId="28" fillId="0" borderId="24" xfId="15" applyFont="1" applyBorder="1" applyAlignment="1">
      <alignment horizontal="center" vertical="center" wrapText="1"/>
    </xf>
    <xf numFmtId="0" fontId="28" fillId="0" borderId="24" xfId="15" applyFont="1" applyBorder="1" applyAlignment="1">
      <alignment horizontal="left" vertical="center" wrapText="1"/>
    </xf>
    <xf numFmtId="169" fontId="28" fillId="0" borderId="24" xfId="15" applyNumberFormat="1" applyFont="1" applyBorder="1" applyAlignment="1">
      <alignment horizontal="center" vertical="center" wrapText="1"/>
    </xf>
    <xf numFmtId="4" fontId="28" fillId="0" borderId="24" xfId="15" applyNumberFormat="1" applyFont="1" applyBorder="1" applyAlignment="1">
      <alignment horizontal="center" vertical="center" wrapText="1"/>
    </xf>
    <xf numFmtId="3" fontId="28" fillId="0" borderId="24" xfId="8" applyNumberFormat="1" applyFont="1" applyBorder="1" applyAlignment="1" applyProtection="1">
      <alignment horizontal="center" vertical="center" wrapText="1"/>
    </xf>
    <xf numFmtId="3" fontId="28" fillId="0" borderId="24" xfId="15" applyNumberFormat="1" applyFont="1" applyBorder="1" applyAlignment="1">
      <alignment horizontal="center" vertical="center" wrapText="1"/>
    </xf>
    <xf numFmtId="3" fontId="28" fillId="0" borderId="25" xfId="15" applyNumberFormat="1" applyFont="1" applyBorder="1" applyAlignment="1">
      <alignment horizontal="center" vertical="center" wrapText="1"/>
    </xf>
    <xf numFmtId="3" fontId="13" fillId="4" borderId="4" xfId="15" applyNumberFormat="1" applyFont="1" applyFill="1" applyBorder="1" applyAlignment="1">
      <alignment horizontal="center" vertical="center" wrapText="1"/>
    </xf>
    <xf numFmtId="0" fontId="3" fillId="0" borderId="0" xfId="33"/>
    <xf numFmtId="0" fontId="3" fillId="0" borderId="27" xfId="0" applyFont="1" applyBorder="1" applyAlignment="1">
      <alignment vertical="center" wrapText="1"/>
    </xf>
    <xf numFmtId="0" fontId="3" fillId="0" borderId="0" xfId="33" applyBorder="1"/>
    <xf numFmtId="0" fontId="3" fillId="0" borderId="28" xfId="0" applyFont="1" applyBorder="1" applyAlignment="1">
      <alignment vertical="center" wrapText="1"/>
    </xf>
    <xf numFmtId="0" fontId="3" fillId="4" borderId="26" xfId="33" applyFill="1" applyBorder="1"/>
    <xf numFmtId="0" fontId="30" fillId="0" borderId="0" xfId="33" applyFont="1" applyBorder="1" applyAlignment="1">
      <alignment horizontal="left" vertical="center" wrapText="1"/>
    </xf>
    <xf numFmtId="3" fontId="29" fillId="4" borderId="30" xfId="15" applyNumberFormat="1" applyFont="1" applyFill="1" applyBorder="1" applyAlignment="1">
      <alignment horizontal="center" vertical="center" wrapText="1"/>
    </xf>
    <xf numFmtId="3" fontId="29" fillId="4" borderId="31" xfId="15" applyNumberFormat="1" applyFont="1" applyFill="1" applyBorder="1" applyAlignment="1">
      <alignment horizontal="center" vertical="center" wrapText="1"/>
    </xf>
    <xf numFmtId="0" fontId="27" fillId="5" borderId="0" xfId="15" applyFont="1" applyFill="1" applyBorder="1" applyAlignment="1">
      <alignment horizontal="center" vertical="center" wrapText="1"/>
    </xf>
    <xf numFmtId="0" fontId="27" fillId="5" borderId="32" xfId="15" applyFont="1" applyFill="1" applyBorder="1" applyAlignment="1">
      <alignment horizontal="center" vertical="center" wrapText="1"/>
    </xf>
    <xf numFmtId="0" fontId="27" fillId="5" borderId="20" xfId="15" applyFont="1" applyFill="1" applyBorder="1" applyAlignment="1">
      <alignment horizontal="center" vertical="center" wrapText="1"/>
    </xf>
    <xf numFmtId="0" fontId="27" fillId="5" borderId="20" xfId="15" applyFont="1" applyFill="1" applyBorder="1" applyAlignment="1">
      <alignment horizontal="left" vertical="center" wrapText="1"/>
    </xf>
    <xf numFmtId="169" fontId="27" fillId="5" borderId="20" xfId="15" applyNumberFormat="1" applyFont="1" applyFill="1" applyBorder="1" applyAlignment="1">
      <alignment horizontal="center" vertical="center" wrapText="1"/>
    </xf>
    <xf numFmtId="4" fontId="27" fillId="5" borderId="20" xfId="15" applyNumberFormat="1" applyFont="1" applyFill="1" applyBorder="1" applyAlignment="1">
      <alignment horizontal="center" vertical="center" wrapText="1"/>
    </xf>
    <xf numFmtId="49" fontId="27" fillId="5" borderId="20" xfId="15" applyNumberFormat="1" applyFont="1" applyFill="1" applyBorder="1" applyAlignment="1">
      <alignment horizontal="center" vertical="center" wrapText="1"/>
    </xf>
    <xf numFmtId="3" fontId="27" fillId="5" borderId="20" xfId="15" applyNumberFormat="1" applyFont="1" applyFill="1" applyBorder="1" applyAlignment="1">
      <alignment horizontal="center" vertical="center" wrapText="1"/>
    </xf>
    <xf numFmtId="3" fontId="27" fillId="0" borderId="20" xfId="15" applyNumberFormat="1" applyFont="1" applyBorder="1" applyAlignment="1">
      <alignment horizontal="center" vertical="center" wrapText="1"/>
    </xf>
    <xf numFmtId="3" fontId="27" fillId="5" borderId="33" xfId="15" applyNumberFormat="1" applyFont="1" applyFill="1" applyBorder="1" applyAlignment="1">
      <alignment horizontal="center" vertical="center" wrapText="1"/>
    </xf>
    <xf numFmtId="0" fontId="27" fillId="5" borderId="34" xfId="15" applyFont="1" applyFill="1" applyBorder="1" applyAlignment="1">
      <alignment horizontal="center" vertical="center" wrapText="1"/>
    </xf>
    <xf numFmtId="0" fontId="27" fillId="5" borderId="17" xfId="15" applyFont="1" applyFill="1" applyBorder="1" applyAlignment="1">
      <alignment horizontal="center" vertical="center" wrapText="1"/>
    </xf>
    <xf numFmtId="0" fontId="27" fillId="5" borderId="17" xfId="15" applyFont="1" applyFill="1" applyBorder="1" applyAlignment="1">
      <alignment horizontal="left" vertical="center" wrapText="1"/>
    </xf>
    <xf numFmtId="169" fontId="27" fillId="5" borderId="17" xfId="15" applyNumberFormat="1" applyFont="1" applyFill="1" applyBorder="1" applyAlignment="1">
      <alignment horizontal="center" vertical="center" wrapText="1"/>
    </xf>
    <xf numFmtId="4" fontId="27" fillId="5" borderId="17" xfId="15" applyNumberFormat="1" applyFont="1" applyFill="1" applyBorder="1" applyAlignment="1">
      <alignment horizontal="center" vertical="center" wrapText="1"/>
    </xf>
    <xf numFmtId="49" fontId="27" fillId="5" borderId="17" xfId="15" applyNumberFormat="1" applyFont="1" applyFill="1" applyBorder="1" applyAlignment="1">
      <alignment horizontal="center" vertical="center" wrapText="1"/>
    </xf>
    <xf numFmtId="3" fontId="27" fillId="5" borderId="17" xfId="15" applyNumberFormat="1" applyFont="1" applyFill="1" applyBorder="1" applyAlignment="1">
      <alignment horizontal="center" vertical="center" wrapText="1"/>
    </xf>
    <xf numFmtId="3" fontId="27" fillId="0" borderId="17" xfId="15" applyNumberFormat="1" applyFont="1" applyBorder="1" applyAlignment="1">
      <alignment horizontal="center" vertical="center" wrapText="1"/>
    </xf>
    <xf numFmtId="3" fontId="27" fillId="5" borderId="18" xfId="15" applyNumberFormat="1" applyFont="1" applyFill="1" applyBorder="1" applyAlignment="1">
      <alignment horizontal="center" vertical="center" wrapText="1"/>
    </xf>
    <xf numFmtId="3" fontId="11" fillId="0" borderId="6" xfId="15" applyNumberFormat="1" applyFont="1" applyFill="1" applyBorder="1" applyAlignment="1">
      <alignment horizontal="center" vertical="center"/>
    </xf>
    <xf numFmtId="3" fontId="11" fillId="0" borderId="7" xfId="15" applyNumberFormat="1" applyFont="1" applyFill="1" applyBorder="1" applyAlignment="1">
      <alignment horizontal="center" vertical="center"/>
    </xf>
    <xf numFmtId="3" fontId="11" fillId="0" borderId="8" xfId="15" applyNumberFormat="1" applyFont="1" applyFill="1" applyBorder="1" applyAlignment="1">
      <alignment horizontal="center" vertical="center"/>
    </xf>
    <xf numFmtId="3" fontId="11" fillId="0" borderId="9" xfId="15" applyNumberFormat="1" applyFont="1" applyFill="1" applyBorder="1" applyAlignment="1">
      <alignment horizontal="center" vertical="center"/>
    </xf>
    <xf numFmtId="0" fontId="9" fillId="0" borderId="0" xfId="15" applyFont="1" applyBorder="1" applyAlignment="1">
      <alignment horizontal="center" vertical="center" wrapText="1"/>
    </xf>
    <xf numFmtId="0" fontId="9" fillId="4" borderId="2" xfId="15" applyFont="1" applyFill="1" applyBorder="1" applyAlignment="1">
      <alignment horizontal="center" vertical="center" wrapText="1"/>
    </xf>
    <xf numFmtId="0" fontId="9" fillId="4" borderId="3" xfId="15" applyFont="1" applyFill="1" applyBorder="1" applyAlignment="1">
      <alignment horizontal="center" vertical="center" wrapText="1"/>
    </xf>
    <xf numFmtId="4" fontId="9" fillId="4" borderId="3" xfId="0" applyNumberFormat="1" applyFont="1" applyFill="1" applyBorder="1" applyAlignment="1">
      <alignment horizontal="center" vertical="center" wrapText="1"/>
    </xf>
    <xf numFmtId="4" fontId="9" fillId="4" borderId="4" xfId="0" applyNumberFormat="1" applyFont="1" applyFill="1" applyBorder="1" applyAlignment="1">
      <alignment horizontal="center" vertical="center" wrapText="1"/>
    </xf>
    <xf numFmtId="0" fontId="9" fillId="0" borderId="0" xfId="33" applyFont="1" applyBorder="1" applyAlignment="1">
      <alignment horizontal="center" vertical="center" wrapText="1"/>
    </xf>
    <xf numFmtId="0" fontId="13" fillId="0" borderId="14" xfId="33" applyFont="1" applyBorder="1" applyAlignment="1">
      <alignment horizontal="center" vertical="center" wrapText="1"/>
    </xf>
    <xf numFmtId="0" fontId="13" fillId="0" borderId="0" xfId="33" applyFont="1" applyBorder="1" applyAlignment="1">
      <alignment horizontal="center" vertical="center" wrapText="1"/>
    </xf>
    <xf numFmtId="0" fontId="19" fillId="4" borderId="2" xfId="15" applyFont="1" applyFill="1" applyBorder="1" applyAlignment="1">
      <alignment horizontal="center" vertical="center" wrapText="1"/>
    </xf>
    <xf numFmtId="4" fontId="20" fillId="4" borderId="3" xfId="15" applyNumberFormat="1" applyFont="1" applyFill="1" applyBorder="1" applyAlignment="1">
      <alignment horizontal="center" vertical="center" wrapText="1"/>
    </xf>
    <xf numFmtId="0" fontId="20" fillId="4" borderId="3" xfId="15" applyFont="1" applyFill="1" applyBorder="1" applyAlignment="1">
      <alignment horizontal="center" vertical="center" wrapText="1"/>
    </xf>
    <xf numFmtId="4" fontId="20" fillId="4" borderId="16" xfId="15" applyNumberFormat="1" applyFont="1" applyFill="1" applyBorder="1" applyAlignment="1">
      <alignment horizontal="center" vertical="center" wrapText="1"/>
    </xf>
    <xf numFmtId="4" fontId="20" fillId="4" borderId="15" xfId="15" applyNumberFormat="1" applyFont="1" applyFill="1" applyBorder="1" applyAlignment="1">
      <alignment horizontal="center" vertical="center" wrapText="1"/>
    </xf>
    <xf numFmtId="0" fontId="15" fillId="5" borderId="0" xfId="15" applyFont="1" applyFill="1" applyBorder="1" applyAlignment="1">
      <alignment horizontal="center" vertical="center" wrapText="1"/>
    </xf>
    <xf numFmtId="0" fontId="20" fillId="4" borderId="2" xfId="15" applyFont="1" applyFill="1" applyBorder="1" applyAlignment="1">
      <alignment horizontal="center" vertical="center" wrapText="1"/>
    </xf>
    <xf numFmtId="0" fontId="20" fillId="4" borderId="2" xfId="0" applyFont="1" applyFill="1" applyBorder="1" applyAlignment="1">
      <alignment horizontal="center" vertical="center" wrapText="1"/>
    </xf>
    <xf numFmtId="0" fontId="20" fillId="4" borderId="3" xfId="33" applyFont="1" applyFill="1" applyBorder="1" applyAlignment="1">
      <alignment horizontal="center" vertical="center" wrapText="1"/>
    </xf>
    <xf numFmtId="3" fontId="20" fillId="4" borderId="16" xfId="33" applyNumberFormat="1" applyFont="1" applyFill="1" applyBorder="1" applyAlignment="1">
      <alignment horizontal="center" vertical="center" wrapText="1"/>
    </xf>
    <xf numFmtId="3" fontId="20" fillId="4" borderId="6" xfId="33" applyNumberFormat="1" applyFont="1" applyFill="1" applyBorder="1" applyAlignment="1">
      <alignment horizontal="center" vertical="center" wrapText="1"/>
    </xf>
    <xf numFmtId="3" fontId="20" fillId="4" borderId="17" xfId="33" applyNumberFormat="1" applyFont="1" applyFill="1" applyBorder="1" applyAlignment="1">
      <alignment horizontal="center" vertical="center" wrapText="1"/>
    </xf>
    <xf numFmtId="3" fontId="20" fillId="4" borderId="18" xfId="33" applyNumberFormat="1" applyFont="1" applyFill="1" applyBorder="1" applyAlignment="1">
      <alignment horizontal="center" vertical="center" wrapText="1"/>
    </xf>
    <xf numFmtId="49" fontId="20" fillId="4" borderId="3" xfId="33" applyNumberFormat="1" applyFont="1" applyFill="1" applyBorder="1" applyAlignment="1">
      <alignment horizontal="center" vertical="center" wrapText="1"/>
    </xf>
    <xf numFmtId="3" fontId="20" fillId="4" borderId="15" xfId="33" applyNumberFormat="1" applyFont="1" applyFill="1" applyBorder="1" applyAlignment="1">
      <alignment horizontal="center" vertical="center" wrapText="1"/>
    </xf>
    <xf numFmtId="3" fontId="20" fillId="4" borderId="3" xfId="33" applyNumberFormat="1" applyFont="1" applyFill="1" applyBorder="1" applyAlignment="1">
      <alignment horizontal="center" vertical="center" wrapText="1"/>
    </xf>
    <xf numFmtId="0" fontId="20" fillId="5" borderId="0" xfId="33" applyFont="1" applyFill="1" applyBorder="1" applyAlignment="1">
      <alignment horizontal="center" vertical="center" wrapText="1"/>
    </xf>
    <xf numFmtId="0" fontId="20" fillId="4" borderId="2" xfId="33" applyFont="1" applyFill="1" applyBorder="1" applyAlignment="1">
      <alignment horizontal="center" vertical="center" wrapText="1"/>
    </xf>
    <xf numFmtId="0" fontId="29" fillId="4" borderId="2" xfId="15" applyFont="1" applyFill="1" applyBorder="1" applyAlignment="1">
      <alignment horizontal="center" vertical="center" wrapText="1"/>
    </xf>
    <xf numFmtId="4" fontId="13" fillId="4" borderId="16" xfId="15" applyNumberFormat="1" applyFont="1" applyFill="1" applyBorder="1" applyAlignment="1">
      <alignment horizontal="center" vertical="center" wrapText="1"/>
    </xf>
    <xf numFmtId="4" fontId="13" fillId="4" borderId="6" xfId="15" applyNumberFormat="1" applyFont="1" applyFill="1" applyBorder="1" applyAlignment="1">
      <alignment horizontal="center" vertical="center" wrapText="1"/>
    </xf>
    <xf numFmtId="4" fontId="13" fillId="4" borderId="17" xfId="15" applyNumberFormat="1" applyFont="1" applyFill="1" applyBorder="1" applyAlignment="1">
      <alignment horizontal="center" vertical="center" wrapText="1"/>
    </xf>
    <xf numFmtId="4" fontId="13" fillId="4" borderId="18" xfId="15" applyNumberFormat="1" applyFont="1" applyFill="1" applyBorder="1" applyAlignment="1">
      <alignment horizontal="center" vertical="center" wrapText="1"/>
    </xf>
    <xf numFmtId="0" fontId="13" fillId="4" borderId="3" xfId="15" applyFont="1" applyFill="1" applyBorder="1" applyAlignment="1">
      <alignment horizontal="center" vertical="center" wrapText="1"/>
    </xf>
    <xf numFmtId="4" fontId="13" fillId="4" borderId="15" xfId="15" applyNumberFormat="1" applyFont="1" applyFill="1" applyBorder="1" applyAlignment="1">
      <alignment horizontal="center" vertical="center" wrapText="1"/>
    </xf>
    <xf numFmtId="4" fontId="13" fillId="4" borderId="3" xfId="15" applyNumberFormat="1" applyFont="1" applyFill="1" applyBorder="1" applyAlignment="1">
      <alignment horizontal="center" vertical="center" wrapText="1"/>
    </xf>
    <xf numFmtId="3" fontId="13" fillId="4" borderId="3" xfId="15" applyNumberFormat="1" applyFont="1" applyFill="1" applyBorder="1" applyAlignment="1">
      <alignment horizontal="center" vertical="center" wrapText="1"/>
    </xf>
    <xf numFmtId="0" fontId="13" fillId="5" borderId="0" xfId="0" applyFont="1" applyFill="1" applyBorder="1" applyAlignment="1">
      <alignment horizontal="center" vertical="center" wrapText="1"/>
    </xf>
    <xf numFmtId="0" fontId="13" fillId="4" borderId="2" xfId="15" applyFont="1" applyFill="1" applyBorder="1" applyAlignment="1">
      <alignment horizontal="center" vertical="center" wrapText="1"/>
    </xf>
    <xf numFmtId="0" fontId="29" fillId="4" borderId="29" xfId="15" applyFont="1" applyFill="1" applyBorder="1" applyAlignment="1">
      <alignment horizontal="center" vertical="center" wrapText="1"/>
    </xf>
    <xf numFmtId="0" fontId="13" fillId="5" borderId="0" xfId="15" applyFont="1" applyFill="1" applyBorder="1" applyAlignment="1">
      <alignment horizontal="center" vertical="center" wrapText="1"/>
    </xf>
    <xf numFmtId="0" fontId="13" fillId="0" borderId="14" xfId="15" applyFont="1" applyBorder="1" applyAlignment="1">
      <alignment horizontal="center" vertical="center" wrapText="1"/>
    </xf>
    <xf numFmtId="0" fontId="29" fillId="5" borderId="0" xfId="15" applyFont="1" applyFill="1" applyBorder="1" applyAlignment="1">
      <alignment horizontal="center" vertical="center" wrapText="1"/>
    </xf>
    <xf numFmtId="0" fontId="9" fillId="4" borderId="26" xfId="33" applyFont="1" applyFill="1" applyBorder="1" applyAlignment="1">
      <alignment horizontal="center" vertical="center" wrapText="1"/>
    </xf>
    <xf numFmtId="170" fontId="14" fillId="0" borderId="0" xfId="33" applyNumberFormat="1" applyFont="1" applyAlignment="1">
      <alignment vertical="center" wrapText="1"/>
    </xf>
    <xf numFmtId="170" fontId="20" fillId="0" borderId="0" xfId="33" applyNumberFormat="1" applyFont="1" applyAlignment="1">
      <alignment vertical="center" wrapText="1"/>
    </xf>
    <xf numFmtId="170" fontId="20" fillId="4" borderId="3" xfId="33" applyNumberFormat="1" applyFont="1" applyFill="1" applyBorder="1" applyAlignment="1">
      <alignment horizontal="center" vertical="center" wrapText="1"/>
    </xf>
    <xf numFmtId="170" fontId="14" fillId="0" borderId="15" xfId="0" applyNumberFormat="1" applyFont="1" applyBorder="1" applyAlignment="1">
      <alignment horizontal="center" vertical="center"/>
    </xf>
    <xf numFmtId="170" fontId="14" fillId="0" borderId="6" xfId="0" applyNumberFormat="1" applyFont="1" applyBorder="1" applyAlignment="1">
      <alignment horizontal="center" vertical="center"/>
    </xf>
    <xf numFmtId="170" fontId="7" fillId="0" borderId="0" xfId="33" applyNumberFormat="1" applyFont="1" applyAlignment="1">
      <alignment vertical="center" wrapText="1"/>
    </xf>
    <xf numFmtId="3" fontId="20" fillId="4" borderId="4" xfId="0" applyNumberFormat="1" applyFont="1" applyFill="1" applyBorder="1" applyAlignment="1">
      <alignment horizontal="center" vertical="center" wrapText="1"/>
    </xf>
  </cellXfs>
  <cellStyles count="40">
    <cellStyle name="Comma 2" xfId="1" xr:uid="{00000000-0005-0000-0000-000000000000}"/>
    <cellStyle name="Comma 2 2" xfId="2" xr:uid="{00000000-0005-0000-0000-000001000000}"/>
    <cellStyle name="Comma 2 3" xfId="3" xr:uid="{00000000-0005-0000-0000-000002000000}"/>
    <cellStyle name="Comma 2 4" xfId="4" xr:uid="{00000000-0005-0000-0000-000003000000}"/>
    <cellStyle name="Comma 3" xfId="5" xr:uid="{00000000-0005-0000-0000-000004000000}"/>
    <cellStyle name="Comma 3 2" xfId="6" xr:uid="{00000000-0005-0000-0000-000005000000}"/>
    <cellStyle name="Comma 3 3" xfId="7" xr:uid="{00000000-0005-0000-0000-000006000000}"/>
    <cellStyle name="Comma 4" xfId="8" xr:uid="{00000000-0005-0000-0000-000007000000}"/>
    <cellStyle name="Comma 5" xfId="9" xr:uid="{00000000-0005-0000-0000-000008000000}"/>
    <cellStyle name="Input 2" xfId="10" xr:uid="{00000000-0005-0000-0000-000009000000}"/>
    <cellStyle name="Neutral 2" xfId="11" xr:uid="{00000000-0005-0000-0000-00000A000000}"/>
    <cellStyle name="Normal" xfId="0" builtinId="0"/>
    <cellStyle name="Normal 11" xfId="12" xr:uid="{00000000-0005-0000-0000-00000C000000}"/>
    <cellStyle name="Normal 12 2 2" xfId="13" xr:uid="{00000000-0005-0000-0000-00000D000000}"/>
    <cellStyle name="Normal 15" xfId="14" xr:uid="{00000000-0005-0000-0000-00000E000000}"/>
    <cellStyle name="Normal 2" xfId="15" xr:uid="{00000000-0005-0000-0000-00000F000000}"/>
    <cellStyle name="Normal 2 2" xfId="16" xr:uid="{00000000-0005-0000-0000-000010000000}"/>
    <cellStyle name="Normal 2 3" xfId="17" xr:uid="{00000000-0005-0000-0000-000011000000}"/>
    <cellStyle name="Normal 2 4" xfId="18" xr:uid="{00000000-0005-0000-0000-000012000000}"/>
    <cellStyle name="Normal 2 5" xfId="19" xr:uid="{00000000-0005-0000-0000-000013000000}"/>
    <cellStyle name="Normal 2 6" xfId="20" xr:uid="{00000000-0005-0000-0000-000014000000}"/>
    <cellStyle name="Normal 26" xfId="21" xr:uid="{00000000-0005-0000-0000-000015000000}"/>
    <cellStyle name="Normal 26 2" xfId="22" xr:uid="{00000000-0005-0000-0000-000016000000}"/>
    <cellStyle name="Normal 27" xfId="23" xr:uid="{00000000-0005-0000-0000-000017000000}"/>
    <cellStyle name="Normal 29" xfId="24" xr:uid="{00000000-0005-0000-0000-000018000000}"/>
    <cellStyle name="Normal 3" xfId="25" xr:uid="{00000000-0005-0000-0000-000019000000}"/>
    <cellStyle name="Normal 3 2" xfId="26" xr:uid="{00000000-0005-0000-0000-00001A000000}"/>
    <cellStyle name="Normal 3 2 2" xfId="27" xr:uid="{00000000-0005-0000-0000-00001B000000}"/>
    <cellStyle name="Normal 3 3" xfId="28" xr:uid="{00000000-0005-0000-0000-00001C000000}"/>
    <cellStyle name="Normal 3 4" xfId="29" xr:uid="{00000000-0005-0000-0000-00001D000000}"/>
    <cellStyle name="Normal 30" xfId="30" xr:uid="{00000000-0005-0000-0000-00001E000000}"/>
    <cellStyle name="Normal 4" xfId="31" xr:uid="{00000000-0005-0000-0000-00001F000000}"/>
    <cellStyle name="Normal 4 2" xfId="32" xr:uid="{00000000-0005-0000-0000-000020000000}"/>
    <cellStyle name="Normal 5" xfId="33" xr:uid="{00000000-0005-0000-0000-000021000000}"/>
    <cellStyle name="Normal 6" xfId="34" xr:uid="{00000000-0005-0000-0000-000022000000}"/>
    <cellStyle name="Normal 6 2" xfId="35" xr:uid="{00000000-0005-0000-0000-000023000000}"/>
    <cellStyle name="Normal__Final 2" xfId="36" xr:uid="{00000000-0005-0000-0000-000024000000}"/>
    <cellStyle name="TableStyleLight1" xfId="37" xr:uid="{00000000-0005-0000-0000-000025000000}"/>
    <cellStyle name="Virgulă 2" xfId="38" xr:uid="{00000000-0005-0000-0000-000026000000}"/>
    <cellStyle name="Virgulă 6 2" xfId="39" xr:uid="{00000000-0005-0000-0000-00002700000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6100"/>
      <rgbColor rgb="FF000080"/>
      <rgbColor rgb="FF9C6500"/>
      <rgbColor rgb="FF800080"/>
      <rgbColor rgb="FF008080"/>
      <rgbColor rgb="FFC0C0C0"/>
      <rgbColor rgb="FF7F7F7F"/>
      <rgbColor rgb="FF9999FF"/>
      <rgbColor rgb="FF993366"/>
      <rgbColor rgb="FFFFFFCC"/>
      <rgbColor rgb="FFDCE6F2"/>
      <rgbColor rgb="FF660066"/>
      <rgbColor rgb="FFFF8080"/>
      <rgbColor rgb="FF0066CC"/>
      <rgbColor rgb="FFFFC7CE"/>
      <rgbColor rgb="FF000080"/>
      <rgbColor rgb="FFFF00FF"/>
      <rgbColor rgb="FFFFFF00"/>
      <rgbColor rgb="FF00FFFF"/>
      <rgbColor rgb="FF800080"/>
      <rgbColor rgb="FF800000"/>
      <rgbColor rgb="FF008080"/>
      <rgbColor rgb="FF0000FF"/>
      <rgbColor rgb="FF00CCFF"/>
      <rgbColor rgb="FFCCFFFF"/>
      <rgbColor rgb="FFC6EFCE"/>
      <rgbColor rgb="FFFFEB9C"/>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F3F76"/>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ALU23"/>
  <sheetViews>
    <sheetView tabSelected="1" zoomScaleNormal="100" workbookViewId="0">
      <selection activeCell="C14" sqref="C14:E14"/>
    </sheetView>
  </sheetViews>
  <sheetFormatPr defaultColWidth="9.140625" defaultRowHeight="15" x14ac:dyDescent="0.25"/>
  <cols>
    <col min="1" max="1" width="9.140625" style="1"/>
    <col min="2" max="2" width="18.42578125" style="1" customWidth="1"/>
    <col min="3" max="3" width="18.7109375" style="1" customWidth="1"/>
    <col min="4" max="5" width="24.7109375" style="1" customWidth="1"/>
    <col min="6" max="6" width="15.85546875" style="1" customWidth="1"/>
    <col min="7" max="7" width="9.140625" style="1"/>
    <col min="8" max="9" width="11.140625" style="1" bestFit="1" customWidth="1"/>
    <col min="10" max="1009" width="9.140625" style="1"/>
  </cols>
  <sheetData>
    <row r="3" spans="2:13" ht="75" customHeight="1" x14ac:dyDescent="0.25">
      <c r="B3" s="217" t="s">
        <v>0</v>
      </c>
      <c r="C3" s="217"/>
      <c r="D3" s="217"/>
      <c r="E3" s="217"/>
    </row>
    <row r="5" spans="2:13" ht="15" customHeight="1" x14ac:dyDescent="0.25">
      <c r="B5" s="218" t="s">
        <v>1</v>
      </c>
      <c r="C5" s="219" t="s">
        <v>2</v>
      </c>
      <c r="D5" s="220" t="s">
        <v>3</v>
      </c>
      <c r="E5" s="221" t="s">
        <v>4</v>
      </c>
    </row>
    <row r="6" spans="2:13" ht="15" customHeight="1" x14ac:dyDescent="0.25">
      <c r="B6" s="218"/>
      <c r="C6" s="219"/>
      <c r="D6" s="220"/>
      <c r="E6" s="221"/>
    </row>
    <row r="7" spans="2:13" ht="15.75" customHeight="1" x14ac:dyDescent="0.25">
      <c r="B7" s="218"/>
      <c r="C7" s="219"/>
      <c r="D7" s="220"/>
      <c r="E7" s="221"/>
    </row>
    <row r="8" spans="2:13" ht="15.75" x14ac:dyDescent="0.25">
      <c r="B8" s="2" t="s">
        <v>5</v>
      </c>
      <c r="C8" s="3">
        <v>6</v>
      </c>
      <c r="D8" s="3">
        <v>42127775</v>
      </c>
      <c r="E8" s="4">
        <v>54947636</v>
      </c>
      <c r="G8" s="17"/>
      <c r="H8" s="17"/>
      <c r="I8" s="17"/>
      <c r="K8" s="17"/>
      <c r="L8" s="17"/>
      <c r="M8" s="17"/>
    </row>
    <row r="9" spans="2:13" ht="17.25" customHeight="1" x14ac:dyDescent="0.25">
      <c r="B9" s="5" t="s">
        <v>6</v>
      </c>
      <c r="C9" s="215">
        <v>69</v>
      </c>
      <c r="D9" s="215">
        <v>421786897</v>
      </c>
      <c r="E9" s="216">
        <v>578695656</v>
      </c>
      <c r="G9" s="17"/>
      <c r="H9" s="17"/>
      <c r="I9" s="17"/>
      <c r="K9" s="17"/>
      <c r="L9" s="17"/>
      <c r="M9" s="17"/>
    </row>
    <row r="10" spans="2:13" ht="15.75" x14ac:dyDescent="0.25">
      <c r="B10" s="8" t="s">
        <v>7</v>
      </c>
      <c r="C10" s="213">
        <v>5</v>
      </c>
      <c r="D10" s="213">
        <v>37553743.830000006</v>
      </c>
      <c r="E10" s="214">
        <v>44076009</v>
      </c>
      <c r="G10" s="17"/>
      <c r="H10" s="17"/>
      <c r="I10" s="17"/>
      <c r="K10" s="17"/>
      <c r="L10" s="17"/>
      <c r="M10" s="17"/>
    </row>
    <row r="11" spans="2:13" ht="15.75" x14ac:dyDescent="0.25">
      <c r="B11" s="9" t="s">
        <v>8</v>
      </c>
      <c r="C11" s="213">
        <v>2</v>
      </c>
      <c r="D11" s="213">
        <v>1323296</v>
      </c>
      <c r="E11" s="214">
        <v>1884794</v>
      </c>
      <c r="G11" s="17"/>
      <c r="H11" s="17"/>
      <c r="I11" s="17"/>
      <c r="K11" s="17"/>
      <c r="L11" s="17"/>
      <c r="M11" s="17"/>
    </row>
    <row r="12" spans="2:13" ht="15.75" x14ac:dyDescent="0.25">
      <c r="B12" s="9" t="s">
        <v>9</v>
      </c>
      <c r="C12" s="213">
        <v>1</v>
      </c>
      <c r="D12" s="213">
        <v>2411970</v>
      </c>
      <c r="E12" s="214">
        <v>2910005</v>
      </c>
      <c r="G12" s="17"/>
      <c r="H12" s="17"/>
      <c r="I12" s="17"/>
      <c r="K12" s="17"/>
      <c r="L12" s="17"/>
      <c r="M12" s="17"/>
    </row>
    <row r="13" spans="2:13" ht="15.75" x14ac:dyDescent="0.25">
      <c r="B13" s="10" t="s">
        <v>10</v>
      </c>
      <c r="C13" s="11">
        <v>0</v>
      </c>
      <c r="D13" s="11">
        <v>0</v>
      </c>
      <c r="E13" s="12">
        <v>0</v>
      </c>
      <c r="G13" s="17"/>
      <c r="H13" s="17"/>
      <c r="I13" s="17"/>
      <c r="K13" s="17"/>
      <c r="L13" s="17"/>
      <c r="M13" s="17"/>
    </row>
    <row r="14" spans="2:13" ht="24" customHeight="1" x14ac:dyDescent="0.25">
      <c r="B14" s="13" t="s">
        <v>11</v>
      </c>
      <c r="C14" s="14">
        <f>C9+C8+C10+C11+C12+C13</f>
        <v>83</v>
      </c>
      <c r="D14" s="14">
        <f>D9+D8+D10+D11+D12+D13</f>
        <v>505203681.82999998</v>
      </c>
      <c r="E14" s="15">
        <f>E9+E8+E10+E11+E12+E13</f>
        <v>682514100</v>
      </c>
      <c r="G14" s="17"/>
      <c r="H14" s="17"/>
      <c r="I14" s="17"/>
      <c r="K14" s="17"/>
      <c r="L14" s="17"/>
      <c r="M14" s="17"/>
    </row>
    <row r="15" spans="2:13" x14ac:dyDescent="0.25">
      <c r="B15" s="16" t="s">
        <v>12</v>
      </c>
      <c r="C15" s="17"/>
    </row>
    <row r="17" spans="3:5" x14ac:dyDescent="0.25">
      <c r="C17" s="18"/>
      <c r="D17" s="18"/>
      <c r="E17" s="18"/>
    </row>
    <row r="18" spans="3:5" x14ac:dyDescent="0.25">
      <c r="C18" s="19"/>
      <c r="D18" s="19"/>
      <c r="E18" s="19"/>
    </row>
    <row r="19" spans="3:5" x14ac:dyDescent="0.25">
      <c r="C19" s="18"/>
      <c r="D19" s="18"/>
      <c r="E19" s="18"/>
    </row>
    <row r="20" spans="3:5" x14ac:dyDescent="0.25">
      <c r="C20" s="17"/>
      <c r="D20" s="17"/>
      <c r="E20" s="17"/>
    </row>
    <row r="21" spans="3:5" x14ac:dyDescent="0.25">
      <c r="C21" s="17"/>
      <c r="D21" s="17"/>
    </row>
    <row r="22" spans="3:5" x14ac:dyDescent="0.25">
      <c r="D22" s="17"/>
      <c r="E22" s="17"/>
    </row>
    <row r="23" spans="3:5" x14ac:dyDescent="0.25">
      <c r="C23" s="17"/>
      <c r="D23" s="17"/>
    </row>
  </sheetData>
  <mergeCells count="5">
    <mergeCell ref="B3:E3"/>
    <mergeCell ref="B5:B7"/>
    <mergeCell ref="C5:C7"/>
    <mergeCell ref="D5:D7"/>
    <mergeCell ref="E5:E7"/>
  </mergeCells>
  <pageMargins left="0.7" right="0.7" top="0.75" bottom="0.75" header="0.51180555555555496" footer="0.51180555555555496"/>
  <pageSetup firstPageNumber="0"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J27"/>
  <sheetViews>
    <sheetView zoomScaleNormal="100" workbookViewId="0">
      <selection activeCell="D10" sqref="D10"/>
    </sheetView>
  </sheetViews>
  <sheetFormatPr defaultColWidth="9.140625" defaultRowHeight="15" x14ac:dyDescent="0.25"/>
  <cols>
    <col min="1" max="1" width="9.140625" style="20"/>
    <col min="2" max="2" width="20.140625" style="20" customWidth="1"/>
    <col min="3" max="3" width="21.140625" style="20" customWidth="1"/>
    <col min="4" max="4" width="24.85546875" style="20" customWidth="1"/>
    <col min="5" max="5" width="24.5703125" style="20" customWidth="1"/>
    <col min="6" max="1024" width="9.140625" style="20"/>
  </cols>
  <sheetData>
    <row r="1" spans="2:13" x14ac:dyDescent="0.25">
      <c r="B1" s="21"/>
      <c r="C1" s="21"/>
      <c r="D1" s="21"/>
      <c r="E1" s="21"/>
    </row>
    <row r="2" spans="2:13" x14ac:dyDescent="0.25">
      <c r="B2" s="21"/>
      <c r="C2" s="21"/>
      <c r="D2" s="21"/>
      <c r="E2" s="21"/>
    </row>
    <row r="3" spans="2:13" ht="49.5" customHeight="1" x14ac:dyDescent="0.25">
      <c r="B3" s="222" t="s">
        <v>13</v>
      </c>
      <c r="C3" s="222"/>
      <c r="D3" s="222"/>
      <c r="E3" s="222"/>
    </row>
    <row r="4" spans="2:13" x14ac:dyDescent="0.25">
      <c r="B4" s="223"/>
      <c r="C4" s="223"/>
      <c r="D4" s="223"/>
      <c r="E4" s="223"/>
    </row>
    <row r="5" spans="2:13" s="1" customFormat="1" ht="15" customHeight="1" x14ac:dyDescent="0.25">
      <c r="B5" s="218" t="s">
        <v>1</v>
      </c>
      <c r="C5" s="219" t="s">
        <v>2</v>
      </c>
      <c r="D5" s="220" t="s">
        <v>3</v>
      </c>
      <c r="E5" s="221" t="s">
        <v>4</v>
      </c>
      <c r="G5" s="23"/>
      <c r="K5" s="23"/>
    </row>
    <row r="6" spans="2:13" s="1" customFormat="1" ht="15" customHeight="1" x14ac:dyDescent="0.25">
      <c r="B6" s="218"/>
      <c r="C6" s="219"/>
      <c r="D6" s="220"/>
      <c r="E6" s="221"/>
    </row>
    <row r="7" spans="2:13" s="1" customFormat="1" ht="15.75" customHeight="1" x14ac:dyDescent="0.25">
      <c r="B7" s="218"/>
      <c r="C7" s="219"/>
      <c r="D7" s="220"/>
      <c r="E7" s="221"/>
    </row>
    <row r="8" spans="2:13" s="1" customFormat="1" ht="15.75" x14ac:dyDescent="0.25">
      <c r="B8" s="2" t="s">
        <v>5</v>
      </c>
      <c r="C8" s="3">
        <v>6</v>
      </c>
      <c r="D8" s="3">
        <v>42127775</v>
      </c>
      <c r="E8" s="4">
        <v>54947636</v>
      </c>
      <c r="G8" s="17"/>
      <c r="H8" s="17"/>
      <c r="I8" s="17"/>
      <c r="K8" s="17"/>
      <c r="L8" s="17"/>
      <c r="M8" s="17"/>
    </row>
    <row r="9" spans="2:13" s="1" customFormat="1" ht="17.25" customHeight="1" x14ac:dyDescent="0.25">
      <c r="B9" s="5" t="s">
        <v>6</v>
      </c>
      <c r="C9" s="6">
        <v>53</v>
      </c>
      <c r="D9" s="6">
        <v>401155588</v>
      </c>
      <c r="E9" s="7">
        <v>538232048</v>
      </c>
      <c r="G9" s="17"/>
      <c r="H9" s="17"/>
      <c r="I9" s="17"/>
      <c r="K9" s="17"/>
      <c r="L9" s="17"/>
      <c r="M9" s="17"/>
    </row>
    <row r="10" spans="2:13" s="1" customFormat="1" ht="15.75" x14ac:dyDescent="0.25">
      <c r="B10" s="8" t="s">
        <v>7</v>
      </c>
      <c r="C10" s="3">
        <v>4</v>
      </c>
      <c r="D10" s="3">
        <v>36715918</v>
      </c>
      <c r="E10" s="4">
        <v>43080482</v>
      </c>
      <c r="G10" s="17"/>
      <c r="H10" s="17"/>
      <c r="I10" s="17"/>
      <c r="K10" s="17"/>
      <c r="L10" s="17"/>
      <c r="M10" s="17"/>
    </row>
    <row r="11" spans="2:13" s="1" customFormat="1" ht="15.75" x14ac:dyDescent="0.25">
      <c r="B11" s="9" t="s">
        <v>8</v>
      </c>
      <c r="C11" s="3">
        <v>1</v>
      </c>
      <c r="D11" s="3">
        <v>617882</v>
      </c>
      <c r="E11" s="4">
        <v>953760</v>
      </c>
      <c r="G11" s="17"/>
      <c r="H11" s="17"/>
      <c r="I11" s="17"/>
      <c r="K11" s="17"/>
      <c r="L11" s="17"/>
      <c r="M11" s="17"/>
    </row>
    <row r="12" spans="2:13" s="1" customFormat="1" ht="15.75" x14ac:dyDescent="0.25">
      <c r="B12" s="9" t="s">
        <v>9</v>
      </c>
      <c r="C12" s="3">
        <v>1</v>
      </c>
      <c r="D12" s="3">
        <v>2411970</v>
      </c>
      <c r="E12" s="4">
        <v>2910005</v>
      </c>
      <c r="G12" s="17"/>
      <c r="H12" s="17"/>
      <c r="I12" s="17"/>
      <c r="K12" s="17"/>
      <c r="L12" s="17"/>
      <c r="M12" s="17"/>
    </row>
    <row r="13" spans="2:13" s="1" customFormat="1" ht="15.75" x14ac:dyDescent="0.25">
      <c r="B13" s="10" t="s">
        <v>10</v>
      </c>
      <c r="C13" s="11">
        <v>0</v>
      </c>
      <c r="D13" s="11">
        <v>0</v>
      </c>
      <c r="E13" s="12">
        <v>0</v>
      </c>
      <c r="G13" s="17"/>
      <c r="H13" s="17"/>
      <c r="I13" s="17"/>
      <c r="K13" s="17"/>
      <c r="L13" s="17"/>
      <c r="M13" s="17"/>
    </row>
    <row r="14" spans="2:13" s="1" customFormat="1" ht="24" customHeight="1" x14ac:dyDescent="0.25">
      <c r="B14" s="13" t="s">
        <v>11</v>
      </c>
      <c r="C14" s="14">
        <f>C9+C8+C10+C11+C12+C13</f>
        <v>65</v>
      </c>
      <c r="D14" s="14">
        <f>D9+D8+D10+D11+D12+D13</f>
        <v>483029133</v>
      </c>
      <c r="E14" s="15">
        <f>E9+E8+E10+E11+E12+E13</f>
        <v>640123931</v>
      </c>
      <c r="G14" s="17"/>
      <c r="H14" s="17"/>
      <c r="I14" s="17"/>
      <c r="K14" s="17"/>
      <c r="L14" s="17"/>
      <c r="M14" s="17"/>
    </row>
    <row r="16" spans="2:13" s="21" customFormat="1" ht="15" customHeight="1" x14ac:dyDescent="0.25">
      <c r="B16" s="24"/>
      <c r="C16" s="25"/>
      <c r="D16" s="25"/>
    </row>
    <row r="17" spans="2:4" s="21" customFormat="1" ht="15" customHeight="1" x14ac:dyDescent="0.25">
      <c r="B17" s="24"/>
      <c r="C17" s="26"/>
      <c r="D17" s="27"/>
    </row>
    <row r="18" spans="2:4" s="21" customFormat="1" ht="15.75" customHeight="1" x14ac:dyDescent="0.25">
      <c r="B18" s="24"/>
      <c r="C18" s="25"/>
      <c r="D18" s="25"/>
    </row>
    <row r="19" spans="2:4" s="21" customFormat="1" ht="24.75" customHeight="1" x14ac:dyDescent="0.25">
      <c r="B19" s="24"/>
      <c r="C19" s="25"/>
      <c r="D19" s="25"/>
    </row>
    <row r="20" spans="2:4" s="21" customFormat="1" ht="24.75" customHeight="1" x14ac:dyDescent="0.25">
      <c r="B20" s="24"/>
      <c r="C20" s="25"/>
      <c r="D20" s="25"/>
    </row>
    <row r="21" spans="2:4" s="21" customFormat="1" ht="24.75" customHeight="1" x14ac:dyDescent="0.25">
      <c r="B21" s="24"/>
      <c r="C21" s="26"/>
      <c r="D21" s="27"/>
    </row>
    <row r="22" spans="2:4" s="21" customFormat="1" ht="24.75" customHeight="1" x14ac:dyDescent="0.25"/>
    <row r="23" spans="2:4" s="21" customFormat="1" ht="24.75" customHeight="1" x14ac:dyDescent="0.25"/>
    <row r="24" spans="2:4" s="21" customFormat="1" ht="24.75" customHeight="1" x14ac:dyDescent="0.25">
      <c r="B24" s="24"/>
      <c r="C24" s="26"/>
      <c r="D24" s="27"/>
    </row>
    <row r="27" spans="2:4" ht="15" customHeight="1" x14ac:dyDescent="0.25"/>
  </sheetData>
  <mergeCells count="6">
    <mergeCell ref="B3:E3"/>
    <mergeCell ref="B4:E4"/>
    <mergeCell ref="B5:B7"/>
    <mergeCell ref="C5:C7"/>
    <mergeCell ref="D5:D7"/>
    <mergeCell ref="E5:E7"/>
  </mergeCells>
  <pageMargins left="0.70833333333333304" right="0.70833333333333304" top="0.74791666666666701" bottom="0.74791666666666701" header="0.51180555555555496" footer="0.51180555555555496"/>
  <pageSetup paperSize="9" firstPageNumber="0" fitToHeight="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J18"/>
  <sheetViews>
    <sheetView zoomScaleNormal="100" workbookViewId="0">
      <selection activeCell="D11" sqref="D11"/>
    </sheetView>
  </sheetViews>
  <sheetFormatPr defaultColWidth="9.140625" defaultRowHeight="15" x14ac:dyDescent="0.25"/>
  <cols>
    <col min="1" max="1" width="9.140625" style="20"/>
    <col min="2" max="2" width="20.140625" style="20" customWidth="1"/>
    <col min="3" max="3" width="21" style="20" customWidth="1"/>
    <col min="4" max="5" width="24.7109375" style="20" customWidth="1"/>
    <col min="6" max="7" width="9.140625" style="20"/>
    <col min="8" max="9" width="14.85546875" style="20" customWidth="1"/>
    <col min="10" max="1024" width="9.140625" style="20"/>
  </cols>
  <sheetData>
    <row r="1" spans="2:13" x14ac:dyDescent="0.25">
      <c r="B1" s="21"/>
      <c r="C1" s="21"/>
      <c r="D1" s="21"/>
      <c r="E1" s="21"/>
    </row>
    <row r="2" spans="2:13" x14ac:dyDescent="0.25">
      <c r="B2" s="21"/>
      <c r="C2" s="21"/>
      <c r="D2" s="21"/>
      <c r="E2" s="21"/>
    </row>
    <row r="3" spans="2:13" ht="49.5" customHeight="1" x14ac:dyDescent="0.25">
      <c r="B3" s="222" t="s">
        <v>14</v>
      </c>
      <c r="C3" s="222"/>
      <c r="D3" s="222"/>
      <c r="E3" s="222"/>
    </row>
    <row r="4" spans="2:13" x14ac:dyDescent="0.25">
      <c r="B4" s="224"/>
      <c r="C4" s="224"/>
      <c r="D4" s="224"/>
      <c r="E4" s="224"/>
    </row>
    <row r="5" spans="2:13" s="1" customFormat="1" ht="15" customHeight="1" x14ac:dyDescent="0.25">
      <c r="B5" s="218" t="s">
        <v>1</v>
      </c>
      <c r="C5" s="219" t="s">
        <v>2</v>
      </c>
      <c r="D5" s="220" t="s">
        <v>3</v>
      </c>
      <c r="E5" s="221" t="s">
        <v>4</v>
      </c>
      <c r="G5" s="23"/>
      <c r="K5" s="23"/>
    </row>
    <row r="6" spans="2:13" s="1" customFormat="1" ht="15" customHeight="1" x14ac:dyDescent="0.25">
      <c r="B6" s="218"/>
      <c r="C6" s="219"/>
      <c r="D6" s="220"/>
      <c r="E6" s="221"/>
    </row>
    <row r="7" spans="2:13" s="1" customFormat="1" ht="15.75" customHeight="1" x14ac:dyDescent="0.25">
      <c r="B7" s="218"/>
      <c r="C7" s="219"/>
      <c r="D7" s="220"/>
      <c r="E7" s="221"/>
    </row>
    <row r="8" spans="2:13" s="1" customFormat="1" ht="15.75" x14ac:dyDescent="0.25">
      <c r="B8" s="2" t="s">
        <v>5</v>
      </c>
      <c r="C8" s="3">
        <v>0</v>
      </c>
      <c r="D8" s="3">
        <v>0</v>
      </c>
      <c r="E8" s="4">
        <v>0</v>
      </c>
      <c r="G8" s="17"/>
      <c r="H8" s="17"/>
      <c r="I8" s="17"/>
      <c r="K8" s="17"/>
      <c r="L8" s="17"/>
      <c r="M8" s="17"/>
    </row>
    <row r="9" spans="2:13" s="1" customFormat="1" ht="17.25" customHeight="1" x14ac:dyDescent="0.25">
      <c r="B9" s="5" t="s">
        <v>6</v>
      </c>
      <c r="C9" s="6">
        <v>16</v>
      </c>
      <c r="D9" s="6">
        <v>20631309</v>
      </c>
      <c r="E9" s="7">
        <v>40463608</v>
      </c>
      <c r="G9" s="17"/>
      <c r="H9" s="17"/>
      <c r="I9" s="17"/>
      <c r="K9" s="17"/>
      <c r="L9" s="17"/>
      <c r="M9" s="17"/>
    </row>
    <row r="10" spans="2:13" s="1" customFormat="1" ht="15.75" x14ac:dyDescent="0.25">
      <c r="B10" s="8" t="s">
        <v>7</v>
      </c>
      <c r="C10" s="3">
        <v>1</v>
      </c>
      <c r="D10" s="3">
        <v>837826</v>
      </c>
      <c r="E10" s="4">
        <v>995527</v>
      </c>
      <c r="G10" s="17"/>
      <c r="H10" s="17"/>
      <c r="I10" s="17"/>
      <c r="K10" s="17"/>
      <c r="L10" s="17"/>
      <c r="M10" s="17"/>
    </row>
    <row r="11" spans="2:13" s="1" customFormat="1" ht="15.75" x14ac:dyDescent="0.25">
      <c r="B11" s="9" t="s">
        <v>8</v>
      </c>
      <c r="C11" s="3">
        <v>1</v>
      </c>
      <c r="D11" s="3">
        <v>705414</v>
      </c>
      <c r="E11" s="4">
        <v>931034</v>
      </c>
      <c r="G11" s="17"/>
      <c r="H11" s="17"/>
      <c r="I11" s="17"/>
      <c r="K11" s="17"/>
      <c r="L11" s="17"/>
      <c r="M11" s="17"/>
    </row>
    <row r="12" spans="2:13" s="1" customFormat="1" ht="15.75" x14ac:dyDescent="0.25">
      <c r="B12" s="9" t="s">
        <v>9</v>
      </c>
      <c r="C12" s="3">
        <v>0</v>
      </c>
      <c r="D12" s="3">
        <v>0</v>
      </c>
      <c r="E12" s="4">
        <v>0</v>
      </c>
      <c r="G12" s="17"/>
      <c r="H12" s="17"/>
      <c r="I12" s="17"/>
      <c r="K12" s="17"/>
      <c r="L12" s="17"/>
      <c r="M12" s="17"/>
    </row>
    <row r="13" spans="2:13" s="1" customFormat="1" ht="15.75" x14ac:dyDescent="0.25">
      <c r="B13" s="10" t="s">
        <v>10</v>
      </c>
      <c r="C13" s="11">
        <v>0</v>
      </c>
      <c r="D13" s="11">
        <v>0</v>
      </c>
      <c r="E13" s="12">
        <v>0</v>
      </c>
      <c r="G13" s="17"/>
      <c r="H13" s="17"/>
      <c r="I13" s="17"/>
      <c r="K13" s="17"/>
      <c r="L13" s="17"/>
      <c r="M13" s="17"/>
    </row>
    <row r="14" spans="2:13" s="1" customFormat="1" ht="24" customHeight="1" x14ac:dyDescent="0.25">
      <c r="B14" s="13" t="s">
        <v>11</v>
      </c>
      <c r="C14" s="14">
        <f>C9+C8+C10+C11+C12+C13</f>
        <v>18</v>
      </c>
      <c r="D14" s="14">
        <f>D9+D8+D10+D11+D12+D13</f>
        <v>22174549</v>
      </c>
      <c r="E14" s="15">
        <f>E9+E8+E10+E11+E12+E13</f>
        <v>42390169</v>
      </c>
      <c r="G14" s="17"/>
      <c r="H14" s="17"/>
      <c r="I14" s="17"/>
      <c r="K14" s="17"/>
      <c r="L14" s="17"/>
      <c r="M14" s="17"/>
    </row>
    <row r="16" spans="2:13" s="21" customFormat="1" ht="15" customHeight="1" x14ac:dyDescent="0.25">
      <c r="B16" s="24"/>
      <c r="C16" s="25"/>
      <c r="D16" s="25"/>
      <c r="E16" s="25"/>
    </row>
    <row r="17" spans="2:4" s="21" customFormat="1" ht="15" customHeight="1" x14ac:dyDescent="0.25">
      <c r="B17" s="24"/>
      <c r="C17" s="26"/>
      <c r="D17" s="27"/>
    </row>
    <row r="18" spans="2:4" s="21" customFormat="1" ht="15.75" customHeight="1" x14ac:dyDescent="0.25">
      <c r="B18" s="24"/>
      <c r="C18" s="25"/>
      <c r="D18" s="25"/>
    </row>
  </sheetData>
  <mergeCells count="6">
    <mergeCell ref="B3:E3"/>
    <mergeCell ref="B4:E4"/>
    <mergeCell ref="B5:B7"/>
    <mergeCell ref="C5:C7"/>
    <mergeCell ref="D5:D7"/>
    <mergeCell ref="E5:E7"/>
  </mergeCells>
  <pageMargins left="0.70833333333333304" right="0.70833333333333304" top="0.74791666666666701" bottom="0.74791666666666701" header="0.51180555555555496" footer="0.51180555555555496"/>
  <pageSetup paperSize="8" firstPageNumber="0" fitToHeight="0"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J14"/>
  <sheetViews>
    <sheetView zoomScale="80" zoomScaleNormal="80" workbookViewId="0">
      <selection activeCell="AA26" sqref="AA26"/>
    </sheetView>
  </sheetViews>
  <sheetFormatPr defaultColWidth="9.140625" defaultRowHeight="15" x14ac:dyDescent="0.25"/>
  <cols>
    <col min="1" max="1" width="4.85546875" style="29" customWidth="1"/>
    <col min="2" max="2" width="8.7109375" style="29" customWidth="1"/>
    <col min="3" max="3" width="42" style="29" customWidth="1"/>
    <col min="4" max="4" width="25.28515625" style="29" customWidth="1"/>
    <col min="5" max="5" width="20" style="29" customWidth="1"/>
    <col min="6" max="6" width="22" style="29" customWidth="1"/>
    <col min="7" max="7" width="38.140625" style="29" customWidth="1"/>
    <col min="8" max="8" width="26.85546875" style="29" customWidth="1"/>
    <col min="9" max="9" width="91.42578125" style="29" customWidth="1"/>
    <col min="10" max="10" width="25.7109375" style="29" customWidth="1"/>
    <col min="11" max="11" width="18.85546875" style="29" customWidth="1"/>
    <col min="12" max="12" width="15.140625" style="29" customWidth="1"/>
    <col min="13" max="13" width="29.7109375" style="29" customWidth="1"/>
    <col min="14" max="14" width="33" style="29" customWidth="1"/>
    <col min="15" max="15" width="16.28515625" style="29" customWidth="1"/>
    <col min="16" max="16" width="21.140625" style="29" customWidth="1"/>
    <col min="17" max="17" width="26" style="29" customWidth="1"/>
    <col min="18" max="18" width="24.5703125" style="29" customWidth="1"/>
    <col min="19" max="19" width="22.28515625" style="29" customWidth="1"/>
    <col min="20" max="20" width="24.85546875" style="29" customWidth="1"/>
    <col min="21" max="21" width="18.7109375" style="29" customWidth="1"/>
    <col min="22" max="22" width="24.42578125" style="29" customWidth="1"/>
    <col min="23" max="23" width="24.5703125" style="29" customWidth="1"/>
    <col min="24" max="24" width="26.7109375" style="29" customWidth="1"/>
    <col min="25" max="25" width="18.28515625" style="29" customWidth="1"/>
    <col min="26" max="26" width="20.42578125" style="29" customWidth="1"/>
    <col min="27" max="27" width="22.42578125" style="30" customWidth="1"/>
    <col min="28" max="28" width="23.42578125" style="29" customWidth="1"/>
    <col min="29" max="29" width="23.28515625" style="29" customWidth="1"/>
    <col min="30" max="30" width="30.7109375" style="29" customWidth="1"/>
    <col min="31" max="31" width="25.140625" style="29" customWidth="1"/>
    <col min="32" max="32" width="23.140625" style="29" customWidth="1"/>
    <col min="33" max="1024" width="9.140625" style="29"/>
  </cols>
  <sheetData>
    <row r="1" spans="1:31" x14ac:dyDescent="0.25">
      <c r="D1" s="31"/>
      <c r="S1" s="32"/>
      <c r="T1" s="32"/>
    </row>
    <row r="2" spans="1:31" ht="15.75" customHeight="1" x14ac:dyDescent="0.25">
      <c r="A2" s="33"/>
      <c r="Q2" s="34"/>
    </row>
    <row r="3" spans="1:31" ht="39.75" customHeight="1" x14ac:dyDescent="0.25">
      <c r="A3" s="33"/>
      <c r="B3" s="35"/>
      <c r="C3" s="36"/>
      <c r="E3" s="35"/>
      <c r="F3" s="35"/>
      <c r="G3" s="230" t="s">
        <v>15</v>
      </c>
      <c r="H3" s="230"/>
      <c r="I3" s="230"/>
      <c r="J3" s="37"/>
      <c r="K3" s="35"/>
      <c r="L3" s="35"/>
      <c r="M3" s="35"/>
      <c r="N3" s="35"/>
      <c r="O3" s="35"/>
      <c r="P3" s="35"/>
      <c r="Q3" s="36"/>
      <c r="R3" s="38"/>
      <c r="S3" s="39">
        <v>0</v>
      </c>
      <c r="T3" s="40"/>
      <c r="V3" s="39"/>
      <c r="W3" s="35"/>
      <c r="X3" s="39"/>
      <c r="Y3" s="41"/>
      <c r="Z3" s="41"/>
      <c r="AA3" s="42"/>
      <c r="AB3" s="30"/>
      <c r="AC3" s="30"/>
    </row>
    <row r="4" spans="1:31" ht="15.75" customHeight="1" x14ac:dyDescent="0.25">
      <c r="A4" s="33"/>
      <c r="B4" s="35"/>
      <c r="C4" s="37"/>
      <c r="D4" s="35"/>
      <c r="E4" s="35"/>
      <c r="F4" s="35"/>
      <c r="G4" s="35"/>
      <c r="H4" s="35"/>
      <c r="I4" s="35"/>
      <c r="J4" s="35"/>
      <c r="K4" s="35"/>
      <c r="L4" s="35"/>
      <c r="M4" s="35"/>
      <c r="N4" s="35"/>
      <c r="O4" s="35"/>
      <c r="P4" s="35"/>
      <c r="Q4" s="39"/>
      <c r="R4" s="39"/>
      <c r="S4" s="39"/>
      <c r="T4" s="34"/>
      <c r="U4" s="43"/>
      <c r="W4" s="35"/>
      <c r="X4" s="35"/>
      <c r="Y4" s="30"/>
      <c r="Z4" s="30"/>
      <c r="AA4" s="44"/>
      <c r="AB4" s="44"/>
      <c r="AC4" s="44"/>
    </row>
    <row r="5" spans="1:31" ht="15.75" customHeight="1" x14ac:dyDescent="0.25">
      <c r="A5" s="33"/>
      <c r="B5" s="35"/>
      <c r="C5" s="35"/>
      <c r="D5" s="35"/>
      <c r="E5" s="35"/>
      <c r="F5" s="35"/>
      <c r="G5" s="35"/>
      <c r="I5" s="35"/>
      <c r="J5" s="35"/>
      <c r="K5" s="35"/>
      <c r="L5" s="35"/>
      <c r="M5" s="35"/>
      <c r="N5" s="35"/>
      <c r="O5" s="35"/>
      <c r="P5" s="39"/>
      <c r="Q5" s="36"/>
      <c r="R5" s="36"/>
      <c r="S5" s="36"/>
      <c r="T5" s="35"/>
      <c r="U5" s="30"/>
      <c r="V5" s="35"/>
      <c r="W5" s="35"/>
      <c r="X5" s="35"/>
      <c r="Y5" s="35"/>
      <c r="Z5" s="35"/>
      <c r="AA5" s="44"/>
      <c r="AB5" s="44"/>
      <c r="AC5" s="44"/>
    </row>
    <row r="6" spans="1:31" s="47" customFormat="1" ht="49.5" customHeight="1" x14ac:dyDescent="0.25">
      <c r="A6" s="45"/>
      <c r="B6" s="231" t="s">
        <v>16</v>
      </c>
      <c r="C6" s="227" t="s">
        <v>17</v>
      </c>
      <c r="D6" s="227" t="s">
        <v>18</v>
      </c>
      <c r="E6" s="227" t="s">
        <v>19</v>
      </c>
      <c r="F6" s="227" t="s">
        <v>20</v>
      </c>
      <c r="G6" s="227" t="s">
        <v>21</v>
      </c>
      <c r="H6" s="227" t="s">
        <v>22</v>
      </c>
      <c r="I6" s="227" t="s">
        <v>23</v>
      </c>
      <c r="J6" s="227" t="s">
        <v>24</v>
      </c>
      <c r="K6" s="227" t="s">
        <v>25</v>
      </c>
      <c r="L6" s="227" t="s">
        <v>26</v>
      </c>
      <c r="M6" s="227" t="s">
        <v>27</v>
      </c>
      <c r="N6" s="227" t="s">
        <v>28</v>
      </c>
      <c r="O6" s="227" t="s">
        <v>29</v>
      </c>
      <c r="P6" s="227" t="s">
        <v>30</v>
      </c>
      <c r="Q6" s="227" t="s">
        <v>31</v>
      </c>
      <c r="R6" s="229" t="s">
        <v>32</v>
      </c>
      <c r="S6" s="229"/>
      <c r="T6" s="229"/>
      <c r="U6" s="229"/>
      <c r="V6" s="226" t="s">
        <v>33</v>
      </c>
      <c r="W6" s="226" t="s">
        <v>34</v>
      </c>
      <c r="X6" s="226" t="s">
        <v>35</v>
      </c>
      <c r="Y6" s="226" t="s">
        <v>36</v>
      </c>
      <c r="Z6" s="226" t="s">
        <v>37</v>
      </c>
      <c r="AA6" s="228" t="s">
        <v>38</v>
      </c>
      <c r="AB6" s="228"/>
      <c r="AC6" s="46"/>
      <c r="AD6" s="45"/>
      <c r="AE6" s="45"/>
    </row>
    <row r="7" spans="1:31" s="47" customFormat="1" ht="33" customHeight="1" x14ac:dyDescent="0.25">
      <c r="A7" s="45"/>
      <c r="B7" s="231"/>
      <c r="C7" s="227"/>
      <c r="D7" s="227"/>
      <c r="E7" s="227"/>
      <c r="F7" s="227"/>
      <c r="G7" s="227"/>
      <c r="H7" s="227"/>
      <c r="I7" s="227"/>
      <c r="J7" s="227"/>
      <c r="K7" s="227"/>
      <c r="L7" s="227"/>
      <c r="M7" s="227"/>
      <c r="N7" s="227"/>
      <c r="O7" s="227"/>
      <c r="P7" s="227"/>
      <c r="Q7" s="227"/>
      <c r="R7" s="48" t="s">
        <v>39</v>
      </c>
      <c r="S7" s="48" t="s">
        <v>40</v>
      </c>
      <c r="T7" s="48" t="s">
        <v>41</v>
      </c>
      <c r="U7" s="48" t="s">
        <v>42</v>
      </c>
      <c r="V7" s="226"/>
      <c r="W7" s="226"/>
      <c r="X7" s="226"/>
      <c r="Y7" s="226"/>
      <c r="Z7" s="226"/>
      <c r="AA7" s="49" t="s">
        <v>39</v>
      </c>
      <c r="AB7" s="50" t="s">
        <v>43</v>
      </c>
      <c r="AC7" s="46"/>
      <c r="AD7" s="45"/>
      <c r="AE7" s="45"/>
    </row>
    <row r="8" spans="1:31" s="63" customFormat="1" ht="30" customHeight="1" x14ac:dyDescent="0.25">
      <c r="A8" s="51"/>
      <c r="B8" s="52">
        <v>1</v>
      </c>
      <c r="C8" s="53" t="s">
        <v>44</v>
      </c>
      <c r="D8" s="54" t="s">
        <v>45</v>
      </c>
      <c r="E8" s="54">
        <v>119822</v>
      </c>
      <c r="F8" s="55" t="s">
        <v>46</v>
      </c>
      <c r="G8" s="56" t="s">
        <v>47</v>
      </c>
      <c r="H8" s="54" t="s">
        <v>48</v>
      </c>
      <c r="I8" s="57" t="s">
        <v>49</v>
      </c>
      <c r="J8" s="54" t="s">
        <v>50</v>
      </c>
      <c r="K8" s="55" t="s">
        <v>51</v>
      </c>
      <c r="L8" s="58">
        <v>0.849999995488532</v>
      </c>
      <c r="M8" s="54" t="s">
        <v>52</v>
      </c>
      <c r="N8" s="54" t="s">
        <v>53</v>
      </c>
      <c r="O8" s="54" t="s">
        <v>54</v>
      </c>
      <c r="P8" s="54">
        <v>29</v>
      </c>
      <c r="Q8" s="59">
        <v>1219115.23</v>
      </c>
      <c r="R8" s="60">
        <v>1036247.94</v>
      </c>
      <c r="S8" s="60">
        <v>0</v>
      </c>
      <c r="T8" s="60">
        <v>182867.29</v>
      </c>
      <c r="U8" s="60">
        <v>0</v>
      </c>
      <c r="V8" s="60">
        <v>206728.51</v>
      </c>
      <c r="W8" s="60">
        <v>0</v>
      </c>
      <c r="X8" s="59">
        <v>1425843.74</v>
      </c>
      <c r="Y8" s="59" t="s">
        <v>55</v>
      </c>
      <c r="Z8" s="59" t="s">
        <v>56</v>
      </c>
      <c r="AA8" s="61">
        <v>734204.89</v>
      </c>
      <c r="AB8" s="62">
        <v>204646.33</v>
      </c>
      <c r="AC8" s="51"/>
      <c r="AD8" s="51"/>
      <c r="AE8" s="51"/>
    </row>
    <row r="9" spans="1:31" s="63" customFormat="1" ht="30" customHeight="1" x14ac:dyDescent="0.25">
      <c r="A9" s="51"/>
      <c r="B9" s="64">
        <v>2</v>
      </c>
      <c r="C9" s="65" t="s">
        <v>57</v>
      </c>
      <c r="D9" s="66" t="s">
        <v>58</v>
      </c>
      <c r="E9" s="66">
        <v>103186</v>
      </c>
      <c r="F9" s="67" t="s">
        <v>59</v>
      </c>
      <c r="G9" s="68"/>
      <c r="H9" s="66" t="s">
        <v>60</v>
      </c>
      <c r="I9" s="69" t="s">
        <v>61</v>
      </c>
      <c r="J9" s="66" t="s">
        <v>62</v>
      </c>
      <c r="K9" s="66" t="s">
        <v>63</v>
      </c>
      <c r="L9" s="70">
        <v>0.850000000028998</v>
      </c>
      <c r="M9" s="66" t="s">
        <v>64</v>
      </c>
      <c r="N9" s="66" t="s">
        <v>53</v>
      </c>
      <c r="O9" s="66" t="s">
        <v>65</v>
      </c>
      <c r="P9" s="66" t="s">
        <v>66</v>
      </c>
      <c r="Q9" s="71">
        <v>17242439.870000001</v>
      </c>
      <c r="R9" s="71">
        <v>14656073.890000001</v>
      </c>
      <c r="S9" s="71">
        <v>2241517.1800000002</v>
      </c>
      <c r="T9" s="71">
        <v>344848.8</v>
      </c>
      <c r="U9" s="71">
        <v>0</v>
      </c>
      <c r="V9" s="71">
        <v>3593357</v>
      </c>
      <c r="W9" s="71">
        <v>1669965</v>
      </c>
      <c r="X9" s="71">
        <v>22505761.870000001</v>
      </c>
      <c r="Y9" s="71" t="s">
        <v>55</v>
      </c>
      <c r="Z9" s="71"/>
      <c r="AA9" s="72">
        <v>8471376.5099999998</v>
      </c>
      <c r="AB9" s="73">
        <v>1295622.29</v>
      </c>
      <c r="AC9" s="51"/>
      <c r="AD9" s="51"/>
      <c r="AE9" s="51"/>
    </row>
    <row r="10" spans="1:31" s="63" customFormat="1" ht="30" customHeight="1" x14ac:dyDescent="0.25">
      <c r="A10" s="51"/>
      <c r="B10" s="74">
        <v>3</v>
      </c>
      <c r="C10" s="65" t="s">
        <v>57</v>
      </c>
      <c r="D10" s="75" t="s">
        <v>67</v>
      </c>
      <c r="E10" s="75">
        <v>120139</v>
      </c>
      <c r="F10" s="76" t="s">
        <v>68</v>
      </c>
      <c r="G10" s="65" t="s">
        <v>69</v>
      </c>
      <c r="H10" s="75" t="s">
        <v>70</v>
      </c>
      <c r="I10" s="77" t="s">
        <v>71</v>
      </c>
      <c r="J10" s="75" t="s">
        <v>72</v>
      </c>
      <c r="K10" s="75" t="s">
        <v>73</v>
      </c>
      <c r="L10" s="78">
        <v>0.85000000081370397</v>
      </c>
      <c r="M10" s="75" t="s">
        <v>64</v>
      </c>
      <c r="N10" s="75" t="s">
        <v>74</v>
      </c>
      <c r="O10" s="75" t="s">
        <v>75</v>
      </c>
      <c r="P10" s="75" t="s">
        <v>76</v>
      </c>
      <c r="Q10" s="79">
        <v>9831589.1199999992</v>
      </c>
      <c r="R10" s="79">
        <v>8356850.7599999998</v>
      </c>
      <c r="S10" s="79">
        <v>1376422.46</v>
      </c>
      <c r="T10" s="79">
        <v>98315.9</v>
      </c>
      <c r="U10" s="79">
        <v>0</v>
      </c>
      <c r="V10" s="79">
        <v>1868001.92</v>
      </c>
      <c r="W10" s="79">
        <v>0</v>
      </c>
      <c r="X10" s="79">
        <v>11699591.039999999</v>
      </c>
      <c r="Y10" s="79" t="s">
        <v>55</v>
      </c>
      <c r="Z10" s="79"/>
      <c r="AA10" s="80">
        <v>2178523.14</v>
      </c>
      <c r="AB10" s="81">
        <v>358815.57</v>
      </c>
      <c r="AC10" s="51"/>
      <c r="AD10" s="51"/>
      <c r="AE10" s="51"/>
    </row>
    <row r="11" spans="1:31" s="63" customFormat="1" ht="30" customHeight="1" x14ac:dyDescent="0.25">
      <c r="A11" s="51"/>
      <c r="B11" s="82">
        <v>4</v>
      </c>
      <c r="C11" s="65" t="s">
        <v>77</v>
      </c>
      <c r="D11" s="75" t="s">
        <v>78</v>
      </c>
      <c r="E11" s="75">
        <v>104845</v>
      </c>
      <c r="F11" s="76" t="s">
        <v>79</v>
      </c>
      <c r="G11" s="65" t="s">
        <v>80</v>
      </c>
      <c r="H11" s="75" t="s">
        <v>81</v>
      </c>
      <c r="I11" s="77" t="s">
        <v>82</v>
      </c>
      <c r="J11" s="76">
        <v>43034</v>
      </c>
      <c r="K11" s="76" t="s">
        <v>83</v>
      </c>
      <c r="L11" s="78">
        <v>0.84999999963268102</v>
      </c>
      <c r="M11" s="75" t="s">
        <v>64</v>
      </c>
      <c r="N11" s="75" t="s">
        <v>53</v>
      </c>
      <c r="O11" s="75" t="s">
        <v>54</v>
      </c>
      <c r="P11" s="83" t="s">
        <v>84</v>
      </c>
      <c r="Q11" s="79">
        <v>2722426.66</v>
      </c>
      <c r="R11" s="79">
        <v>2314062.66</v>
      </c>
      <c r="S11" s="79">
        <v>408364</v>
      </c>
      <c r="T11" s="79">
        <v>0</v>
      </c>
      <c r="U11" s="79">
        <v>0</v>
      </c>
      <c r="V11" s="79">
        <v>461439.46</v>
      </c>
      <c r="W11" s="79">
        <v>0</v>
      </c>
      <c r="X11" s="79">
        <v>3183866.12</v>
      </c>
      <c r="Y11" s="79" t="s">
        <v>55</v>
      </c>
      <c r="Z11" s="79"/>
      <c r="AA11" s="84">
        <v>1678129.56</v>
      </c>
      <c r="AB11" s="85">
        <v>293393.09999999998</v>
      </c>
      <c r="AC11" s="51"/>
      <c r="AD11" s="51"/>
      <c r="AE11" s="51"/>
    </row>
    <row r="12" spans="1:31" s="63" customFormat="1" ht="30" customHeight="1" x14ac:dyDescent="0.25">
      <c r="A12" s="51"/>
      <c r="B12" s="86">
        <v>5</v>
      </c>
      <c r="C12" s="65" t="s">
        <v>77</v>
      </c>
      <c r="D12" s="75" t="s">
        <v>85</v>
      </c>
      <c r="E12" s="75">
        <v>119415</v>
      </c>
      <c r="F12" s="76" t="s">
        <v>86</v>
      </c>
      <c r="G12" s="65"/>
      <c r="H12" s="75" t="s">
        <v>87</v>
      </c>
      <c r="I12" s="87" t="s">
        <v>88</v>
      </c>
      <c r="J12" s="76" t="s">
        <v>89</v>
      </c>
      <c r="K12" s="76" t="s">
        <v>90</v>
      </c>
      <c r="L12" s="78">
        <v>0.84999999673091997</v>
      </c>
      <c r="M12" s="75" t="s">
        <v>64</v>
      </c>
      <c r="N12" s="75" t="s">
        <v>53</v>
      </c>
      <c r="O12" s="75"/>
      <c r="P12" s="83"/>
      <c r="Q12" s="79">
        <v>2294223.15</v>
      </c>
      <c r="R12" s="79">
        <v>1950089.67</v>
      </c>
      <c r="S12" s="79">
        <v>344133.48</v>
      </c>
      <c r="T12" s="79">
        <v>0</v>
      </c>
      <c r="U12" s="79">
        <v>0</v>
      </c>
      <c r="V12" s="79">
        <v>23900</v>
      </c>
      <c r="W12" s="79">
        <v>0</v>
      </c>
      <c r="X12" s="79">
        <v>2318123.15</v>
      </c>
      <c r="Y12" s="79" t="s">
        <v>55</v>
      </c>
      <c r="Z12" s="79"/>
      <c r="AA12" s="84">
        <v>1050102.5900000001</v>
      </c>
      <c r="AB12" s="85">
        <v>151396.24</v>
      </c>
      <c r="AC12" s="51"/>
      <c r="AD12" s="51"/>
      <c r="AE12" s="51"/>
    </row>
    <row r="13" spans="1:31" s="63" customFormat="1" ht="30" customHeight="1" x14ac:dyDescent="0.25">
      <c r="A13" s="51"/>
      <c r="B13" s="86">
        <v>6</v>
      </c>
      <c r="C13" s="65" t="s">
        <v>91</v>
      </c>
      <c r="D13" s="75" t="s">
        <v>92</v>
      </c>
      <c r="E13" s="75">
        <v>138197</v>
      </c>
      <c r="F13" s="76" t="s">
        <v>93</v>
      </c>
      <c r="G13" s="65"/>
      <c r="H13" s="75" t="s">
        <v>94</v>
      </c>
      <c r="I13" s="77" t="s">
        <v>95</v>
      </c>
      <c r="J13" s="76" t="s">
        <v>96</v>
      </c>
      <c r="K13" s="76" t="s">
        <v>83</v>
      </c>
      <c r="L13" s="78">
        <v>1</v>
      </c>
      <c r="M13" s="75" t="s">
        <v>64</v>
      </c>
      <c r="N13" s="75" t="s">
        <v>74</v>
      </c>
      <c r="O13" s="75" t="s">
        <v>54</v>
      </c>
      <c r="P13" s="83"/>
      <c r="Q13" s="79">
        <v>13814450.48</v>
      </c>
      <c r="R13" s="79">
        <v>13814450.48</v>
      </c>
      <c r="S13" s="79">
        <v>0</v>
      </c>
      <c r="T13" s="79">
        <v>0</v>
      </c>
      <c r="U13" s="79">
        <v>0</v>
      </c>
      <c r="V13" s="79">
        <v>0</v>
      </c>
      <c r="W13" s="79">
        <v>0</v>
      </c>
      <c r="X13" s="79">
        <v>13814450.48</v>
      </c>
      <c r="Y13" s="79"/>
      <c r="Z13" s="79"/>
      <c r="AA13" s="84">
        <v>0</v>
      </c>
      <c r="AB13" s="85">
        <v>0</v>
      </c>
      <c r="AC13" s="51"/>
      <c r="AD13" s="51"/>
      <c r="AE13" s="51"/>
    </row>
    <row r="14" spans="1:31" s="47" customFormat="1" ht="33.75" customHeight="1" x14ac:dyDescent="0.25">
      <c r="B14" s="225" t="s">
        <v>11</v>
      </c>
      <c r="C14" s="225"/>
      <c r="D14" s="225"/>
      <c r="E14" s="225"/>
      <c r="F14" s="225"/>
      <c r="G14" s="225"/>
      <c r="H14" s="225"/>
      <c r="I14" s="225"/>
      <c r="J14" s="225"/>
      <c r="K14" s="225"/>
      <c r="L14" s="225"/>
      <c r="M14" s="225"/>
      <c r="N14" s="225"/>
      <c r="O14" s="225"/>
      <c r="P14" s="225"/>
      <c r="Q14" s="88">
        <f t="shared" ref="Q14:X14" si="0">SUM(Q8:Q13)</f>
        <v>47124244.509999998</v>
      </c>
      <c r="R14" s="88">
        <f t="shared" si="0"/>
        <v>42127775.400000006</v>
      </c>
      <c r="S14" s="88">
        <f t="shared" si="0"/>
        <v>4370437.12</v>
      </c>
      <c r="T14" s="88">
        <f t="shared" si="0"/>
        <v>626031.99</v>
      </c>
      <c r="U14" s="88">
        <f t="shared" si="0"/>
        <v>0</v>
      </c>
      <c r="V14" s="88">
        <f t="shared" si="0"/>
        <v>6153426.8899999997</v>
      </c>
      <c r="W14" s="88">
        <f t="shared" si="0"/>
        <v>1669965</v>
      </c>
      <c r="X14" s="88">
        <f t="shared" si="0"/>
        <v>54947636.399999991</v>
      </c>
      <c r="Y14" s="88"/>
      <c r="Z14" s="88"/>
      <c r="AA14" s="88">
        <f>SUM(AA8:AA13)</f>
        <v>14112336.690000001</v>
      </c>
      <c r="AB14" s="88">
        <f>SUM(AB8:AB13)</f>
        <v>2303873.5300000003</v>
      </c>
    </row>
  </sheetData>
  <mergeCells count="25">
    <mergeCell ref="G3:I3"/>
    <mergeCell ref="B6:B7"/>
    <mergeCell ref="C6:C7"/>
    <mergeCell ref="D6:D7"/>
    <mergeCell ref="E6:E7"/>
    <mergeCell ref="F6:F7"/>
    <mergeCell ref="G6:G7"/>
    <mergeCell ref="H6:H7"/>
    <mergeCell ref="I6:I7"/>
    <mergeCell ref="AA6:AB6"/>
    <mergeCell ref="O6:O7"/>
    <mergeCell ref="P6:P7"/>
    <mergeCell ref="Q6:Q7"/>
    <mergeCell ref="R6:U6"/>
    <mergeCell ref="V6:V7"/>
    <mergeCell ref="B14:P14"/>
    <mergeCell ref="W6:W7"/>
    <mergeCell ref="X6:X7"/>
    <mergeCell ref="Y6:Y7"/>
    <mergeCell ref="Z6:Z7"/>
    <mergeCell ref="J6:J7"/>
    <mergeCell ref="K6:K7"/>
    <mergeCell ref="L6:L7"/>
    <mergeCell ref="M6:M7"/>
    <mergeCell ref="N6:N7"/>
  </mergeCells>
  <pageMargins left="0.118055555555556" right="0.118055555555556" top="0.15763888888888899" bottom="0.15763888888888899" header="0.51180555555555496" footer="0.51180555555555496"/>
  <pageSetup paperSize="8" scale="50" firstPageNumber="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J79"/>
  <sheetViews>
    <sheetView zoomScale="85" zoomScaleNormal="85" workbookViewId="0">
      <selection activeCell="I88" sqref="I88"/>
    </sheetView>
  </sheetViews>
  <sheetFormatPr defaultColWidth="9.140625" defaultRowHeight="15" x14ac:dyDescent="0.25"/>
  <cols>
    <col min="1" max="1" width="9.28515625" style="89" customWidth="1"/>
    <col min="2" max="2" width="19.85546875" style="90" customWidth="1"/>
    <col min="3" max="3" width="9.28515625" style="90" customWidth="1"/>
    <col min="4" max="4" width="24.42578125" style="90" customWidth="1"/>
    <col min="5" max="5" width="19.85546875" style="90" customWidth="1"/>
    <col min="6" max="6" width="63" style="90" customWidth="1"/>
    <col min="7" max="8" width="12.7109375" style="264" customWidth="1"/>
    <col min="9" max="10" width="9.140625" style="90"/>
    <col min="11" max="11" width="21.42578125" style="90" customWidth="1"/>
    <col min="12" max="13" width="13.140625" style="90" customWidth="1"/>
    <col min="14" max="14" width="15.28515625" style="90" customWidth="1"/>
    <col min="15" max="15" width="14.85546875" style="90" customWidth="1"/>
    <col min="16" max="16" width="14.28515625" style="90" customWidth="1"/>
    <col min="17" max="17" width="13.85546875" style="90" customWidth="1"/>
    <col min="18" max="18" width="11.85546875" style="90" customWidth="1"/>
    <col min="19" max="19" width="12.7109375" style="90" customWidth="1"/>
    <col min="20" max="20" width="21" style="90" customWidth="1"/>
    <col min="21" max="21" width="10.42578125" style="90" customWidth="1"/>
    <col min="22" max="22" width="16" style="90" customWidth="1"/>
    <col min="23" max="23" width="16.7109375" style="90" customWidth="1"/>
    <col min="24" max="1024" width="9.140625" style="90"/>
  </cols>
  <sheetData>
    <row r="1" spans="1:23" s="92" customFormat="1" ht="30" customHeight="1" x14ac:dyDescent="0.25">
      <c r="A1" s="91"/>
      <c r="G1" s="259"/>
      <c r="H1" s="259"/>
      <c r="N1" s="93"/>
      <c r="O1" s="93"/>
      <c r="P1" s="93"/>
      <c r="Q1" s="93"/>
      <c r="R1" s="93"/>
      <c r="S1" s="93"/>
      <c r="V1" s="93"/>
      <c r="W1" s="93"/>
    </row>
    <row r="2" spans="1:23" s="92" customFormat="1" ht="30" customHeight="1" x14ac:dyDescent="0.25">
      <c r="A2" s="91"/>
      <c r="C2" s="241" t="s">
        <v>97</v>
      </c>
      <c r="D2" s="241"/>
      <c r="E2" s="241"/>
      <c r="F2" s="241"/>
      <c r="G2" s="260"/>
      <c r="H2" s="260"/>
      <c r="I2" s="94"/>
      <c r="J2" s="94"/>
      <c r="K2" s="94"/>
      <c r="L2" s="94"/>
      <c r="N2" s="93"/>
      <c r="O2" s="93"/>
      <c r="P2" s="93"/>
      <c r="Q2" s="93"/>
      <c r="R2" s="93"/>
      <c r="S2" s="93"/>
      <c r="V2" s="93"/>
      <c r="W2" s="93"/>
    </row>
    <row r="3" spans="1:23" s="92" customFormat="1" ht="30" customHeight="1" x14ac:dyDescent="0.25">
      <c r="A3" s="91"/>
      <c r="F3" s="95"/>
      <c r="G3" s="260"/>
      <c r="H3" s="260"/>
      <c r="I3" s="95"/>
      <c r="J3" s="95"/>
      <c r="N3" s="93"/>
      <c r="O3" s="93"/>
      <c r="P3" s="93"/>
      <c r="Q3" s="93"/>
      <c r="R3" s="93"/>
      <c r="S3" s="93"/>
      <c r="V3" s="93"/>
      <c r="W3" s="93"/>
    </row>
    <row r="4" spans="1:23" s="92" customFormat="1" ht="30" customHeight="1" x14ac:dyDescent="0.25">
      <c r="A4" s="91"/>
      <c r="G4" s="259"/>
      <c r="H4" s="259"/>
      <c r="N4" s="93"/>
      <c r="O4" s="93"/>
      <c r="P4" s="93"/>
      <c r="Q4" s="93"/>
      <c r="R4" s="93"/>
      <c r="S4" s="93"/>
      <c r="V4" s="93"/>
      <c r="W4" s="93"/>
    </row>
    <row r="5" spans="1:23" s="97" customFormat="1" ht="30" customHeight="1" x14ac:dyDescent="0.25">
      <c r="A5" s="242" t="s">
        <v>98</v>
      </c>
      <c r="B5" s="233" t="s">
        <v>99</v>
      </c>
      <c r="C5" s="233" t="s">
        <v>100</v>
      </c>
      <c r="D5" s="233" t="s">
        <v>18</v>
      </c>
      <c r="E5" s="233" t="s">
        <v>101</v>
      </c>
      <c r="F5" s="233" t="s">
        <v>23</v>
      </c>
      <c r="G5" s="261" t="s">
        <v>24</v>
      </c>
      <c r="H5" s="261" t="s">
        <v>25</v>
      </c>
      <c r="I5" s="233" t="s">
        <v>27</v>
      </c>
      <c r="J5" s="233" t="s">
        <v>28</v>
      </c>
      <c r="K5" s="233" t="s">
        <v>102</v>
      </c>
      <c r="L5" s="233" t="s">
        <v>29</v>
      </c>
      <c r="M5" s="238" t="s">
        <v>30</v>
      </c>
      <c r="N5" s="239" t="s">
        <v>103</v>
      </c>
      <c r="O5" s="239"/>
      <c r="P5" s="239"/>
      <c r="Q5" s="96"/>
      <c r="R5" s="96"/>
      <c r="S5" s="240" t="s">
        <v>35</v>
      </c>
      <c r="T5" s="240" t="s">
        <v>36</v>
      </c>
      <c r="U5" s="233" t="s">
        <v>37</v>
      </c>
      <c r="V5" s="234" t="s">
        <v>38</v>
      </c>
      <c r="W5" s="234"/>
    </row>
    <row r="6" spans="1:23" s="97" customFormat="1" ht="30" customHeight="1" x14ac:dyDescent="0.25">
      <c r="A6" s="242"/>
      <c r="B6" s="233"/>
      <c r="C6" s="233"/>
      <c r="D6" s="233"/>
      <c r="E6" s="233"/>
      <c r="F6" s="233"/>
      <c r="G6" s="261"/>
      <c r="H6" s="261"/>
      <c r="I6" s="233"/>
      <c r="J6" s="233"/>
      <c r="K6" s="233"/>
      <c r="L6" s="233"/>
      <c r="M6" s="238"/>
      <c r="N6" s="235" t="s">
        <v>104</v>
      </c>
      <c r="O6" s="235"/>
      <c r="P6" s="236" t="s">
        <v>105</v>
      </c>
      <c r="Q6" s="236" t="s">
        <v>106</v>
      </c>
      <c r="R6" s="236" t="s">
        <v>33</v>
      </c>
      <c r="S6" s="240"/>
      <c r="T6" s="240"/>
      <c r="U6" s="233"/>
      <c r="V6" s="236" t="s">
        <v>39</v>
      </c>
      <c r="W6" s="237" t="s">
        <v>40</v>
      </c>
    </row>
    <row r="7" spans="1:23" s="97" customFormat="1" ht="30" customHeight="1" x14ac:dyDescent="0.25">
      <c r="A7" s="242"/>
      <c r="B7" s="233"/>
      <c r="C7" s="233"/>
      <c r="D7" s="233"/>
      <c r="E7" s="233"/>
      <c r="F7" s="233"/>
      <c r="G7" s="261"/>
      <c r="H7" s="261"/>
      <c r="I7" s="233"/>
      <c r="J7" s="233"/>
      <c r="K7" s="233"/>
      <c r="L7" s="233"/>
      <c r="M7" s="238"/>
      <c r="N7" s="98" t="s">
        <v>39</v>
      </c>
      <c r="O7" s="98" t="s">
        <v>107</v>
      </c>
      <c r="P7" s="236"/>
      <c r="Q7" s="236"/>
      <c r="R7" s="236"/>
      <c r="S7" s="236"/>
      <c r="T7" s="236"/>
      <c r="U7" s="233"/>
      <c r="V7" s="236"/>
      <c r="W7" s="237"/>
    </row>
    <row r="8" spans="1:23" s="106" customFormat="1" ht="30" customHeight="1" x14ac:dyDescent="0.25">
      <c r="A8" s="99">
        <v>1</v>
      </c>
      <c r="B8" s="100" t="s">
        <v>108</v>
      </c>
      <c r="C8" s="101">
        <v>102152</v>
      </c>
      <c r="D8" s="102" t="s">
        <v>109</v>
      </c>
      <c r="E8" s="102" t="s">
        <v>110</v>
      </c>
      <c r="F8" s="102" t="s">
        <v>111</v>
      </c>
      <c r="G8" s="262">
        <v>42989</v>
      </c>
      <c r="H8" s="262">
        <v>43343</v>
      </c>
      <c r="I8" s="100" t="s">
        <v>112</v>
      </c>
      <c r="J8" s="103" t="s">
        <v>74</v>
      </c>
      <c r="K8" s="103" t="s">
        <v>113</v>
      </c>
      <c r="L8" s="103" t="s">
        <v>114</v>
      </c>
      <c r="M8" s="100" t="s">
        <v>115</v>
      </c>
      <c r="N8" s="104">
        <v>591480.21</v>
      </c>
      <c r="O8" s="104">
        <v>104378.86</v>
      </c>
      <c r="P8" s="104">
        <v>173964.77</v>
      </c>
      <c r="Q8" s="104">
        <v>340088.1</v>
      </c>
      <c r="R8" s="104">
        <v>166123.32999999999</v>
      </c>
      <c r="S8" s="104">
        <v>1035947.17</v>
      </c>
      <c r="T8" s="100" t="s">
        <v>116</v>
      </c>
      <c r="U8" s="100">
        <v>1</v>
      </c>
      <c r="V8" s="104">
        <v>586222.68999999994</v>
      </c>
      <c r="W8" s="105">
        <v>103451.07</v>
      </c>
    </row>
    <row r="9" spans="1:23" s="106" customFormat="1" ht="30" customHeight="1" x14ac:dyDescent="0.25">
      <c r="A9" s="107">
        <v>2</v>
      </c>
      <c r="B9" s="108" t="s">
        <v>108</v>
      </c>
      <c r="C9" s="109">
        <v>104773</v>
      </c>
      <c r="D9" s="110" t="s">
        <v>117</v>
      </c>
      <c r="E9" s="110" t="s">
        <v>118</v>
      </c>
      <c r="F9" s="110" t="s">
        <v>119</v>
      </c>
      <c r="G9" s="263">
        <v>43061</v>
      </c>
      <c r="H9" s="263">
        <v>43373</v>
      </c>
      <c r="I9" s="108" t="s">
        <v>112</v>
      </c>
      <c r="J9" s="111" t="s">
        <v>74</v>
      </c>
      <c r="K9" s="111" t="s">
        <v>113</v>
      </c>
      <c r="L9" s="111" t="s">
        <v>114</v>
      </c>
      <c r="M9" s="108" t="s">
        <v>115</v>
      </c>
      <c r="N9" s="112">
        <v>171587.34</v>
      </c>
      <c r="O9" s="112">
        <v>30280.12</v>
      </c>
      <c r="P9" s="112">
        <v>50466.86</v>
      </c>
      <c r="Q9" s="112">
        <v>107269.12</v>
      </c>
      <c r="R9" s="112">
        <v>56802.26</v>
      </c>
      <c r="S9" s="112">
        <v>309136.58</v>
      </c>
      <c r="T9" s="108" t="s">
        <v>116</v>
      </c>
      <c r="U9" s="108">
        <v>0</v>
      </c>
      <c r="V9" s="112">
        <v>170851.77</v>
      </c>
      <c r="W9" s="113">
        <v>30150.31</v>
      </c>
    </row>
    <row r="10" spans="1:23" s="106" customFormat="1" ht="30" customHeight="1" x14ac:dyDescent="0.25">
      <c r="A10" s="107">
        <v>3</v>
      </c>
      <c r="B10" s="108" t="s">
        <v>108</v>
      </c>
      <c r="C10" s="109">
        <v>104953</v>
      </c>
      <c r="D10" s="110" t="s">
        <v>120</v>
      </c>
      <c r="E10" s="110" t="s">
        <v>121</v>
      </c>
      <c r="F10" s="110" t="s">
        <v>122</v>
      </c>
      <c r="G10" s="263">
        <v>43089</v>
      </c>
      <c r="H10" s="263">
        <v>43465</v>
      </c>
      <c r="I10" s="108" t="s">
        <v>112</v>
      </c>
      <c r="J10" s="111" t="s">
        <v>74</v>
      </c>
      <c r="K10" s="111" t="s">
        <v>74</v>
      </c>
      <c r="L10" s="111" t="s">
        <v>114</v>
      </c>
      <c r="M10" s="108" t="s">
        <v>115</v>
      </c>
      <c r="N10" s="112">
        <v>332977.56</v>
      </c>
      <c r="O10" s="112">
        <v>58760.75</v>
      </c>
      <c r="P10" s="112">
        <v>97934.58</v>
      </c>
      <c r="Q10" s="112">
        <v>202533.08</v>
      </c>
      <c r="R10" s="112">
        <v>104598.5</v>
      </c>
      <c r="S10" s="112">
        <v>594271.39</v>
      </c>
      <c r="T10" s="108" t="s">
        <v>116</v>
      </c>
      <c r="U10" s="108">
        <v>0</v>
      </c>
      <c r="V10" s="112">
        <v>331367.02</v>
      </c>
      <c r="W10" s="113">
        <v>58476.51</v>
      </c>
    </row>
    <row r="11" spans="1:23" s="106" customFormat="1" ht="30" customHeight="1" x14ac:dyDescent="0.25">
      <c r="A11" s="107">
        <v>4</v>
      </c>
      <c r="B11" s="108" t="s">
        <v>108</v>
      </c>
      <c r="C11" s="109">
        <v>110104</v>
      </c>
      <c r="D11" s="110" t="s">
        <v>123</v>
      </c>
      <c r="E11" s="110" t="s">
        <v>124</v>
      </c>
      <c r="F11" s="110" t="s">
        <v>125</v>
      </c>
      <c r="G11" s="263">
        <v>43089</v>
      </c>
      <c r="H11" s="263">
        <v>43524</v>
      </c>
      <c r="I11" s="108" t="s">
        <v>112</v>
      </c>
      <c r="J11" s="111" t="s">
        <v>74</v>
      </c>
      <c r="K11" s="111" t="s">
        <v>113</v>
      </c>
      <c r="L11" s="111" t="s">
        <v>114</v>
      </c>
      <c r="M11" s="108" t="s">
        <v>115</v>
      </c>
      <c r="N11" s="112">
        <v>759103</v>
      </c>
      <c r="O11" s="112">
        <v>133959.35</v>
      </c>
      <c r="P11" s="112">
        <v>223265.59</v>
      </c>
      <c r="Q11" s="112">
        <v>473646.81</v>
      </c>
      <c r="R11" s="112">
        <v>250381.22</v>
      </c>
      <c r="S11" s="112">
        <v>1366709.16</v>
      </c>
      <c r="T11" s="108" t="s">
        <v>116</v>
      </c>
      <c r="U11" s="108">
        <v>2</v>
      </c>
      <c r="V11" s="112">
        <v>759103</v>
      </c>
      <c r="W11" s="113">
        <v>133959.35</v>
      </c>
    </row>
    <row r="12" spans="1:23" s="106" customFormat="1" ht="30" customHeight="1" x14ac:dyDescent="0.25">
      <c r="A12" s="107">
        <v>5</v>
      </c>
      <c r="B12" s="108" t="s">
        <v>108</v>
      </c>
      <c r="C12" s="109">
        <v>105981</v>
      </c>
      <c r="D12" s="110" t="s">
        <v>126</v>
      </c>
      <c r="E12" s="110" t="s">
        <v>127</v>
      </c>
      <c r="F12" s="110" t="s">
        <v>128</v>
      </c>
      <c r="G12" s="263">
        <v>43126</v>
      </c>
      <c r="H12" s="263">
        <v>44773</v>
      </c>
      <c r="I12" s="108" t="s">
        <v>112</v>
      </c>
      <c r="J12" s="111" t="s">
        <v>74</v>
      </c>
      <c r="K12" s="111" t="s">
        <v>113</v>
      </c>
      <c r="L12" s="111" t="s">
        <v>114</v>
      </c>
      <c r="M12" s="108" t="s">
        <v>115</v>
      </c>
      <c r="N12" s="112">
        <v>744680.46</v>
      </c>
      <c r="O12" s="112">
        <v>131414.20000000001</v>
      </c>
      <c r="P12" s="112">
        <v>219023.66</v>
      </c>
      <c r="Q12" s="112">
        <v>439433.4</v>
      </c>
      <c r="R12" s="112">
        <v>220409.74</v>
      </c>
      <c r="S12" s="112">
        <v>1315528.06</v>
      </c>
      <c r="T12" s="108" t="s">
        <v>129</v>
      </c>
      <c r="U12" s="108">
        <v>2</v>
      </c>
      <c r="V12" s="112">
        <v>434743.08</v>
      </c>
      <c r="W12" s="113">
        <v>76719.37</v>
      </c>
    </row>
    <row r="13" spans="1:23" s="106" customFormat="1" ht="30" customHeight="1" x14ac:dyDescent="0.25">
      <c r="A13" s="107">
        <v>6</v>
      </c>
      <c r="B13" s="108" t="s">
        <v>108</v>
      </c>
      <c r="C13" s="109">
        <v>109223</v>
      </c>
      <c r="D13" s="110" t="s">
        <v>130</v>
      </c>
      <c r="E13" s="110" t="s">
        <v>131</v>
      </c>
      <c r="F13" s="110" t="s">
        <v>132</v>
      </c>
      <c r="G13" s="263">
        <v>43133</v>
      </c>
      <c r="H13" s="263">
        <v>43312</v>
      </c>
      <c r="I13" s="108" t="s">
        <v>112</v>
      </c>
      <c r="J13" s="111" t="s">
        <v>74</v>
      </c>
      <c r="K13" s="111" t="s">
        <v>113</v>
      </c>
      <c r="L13" s="111" t="s">
        <v>114</v>
      </c>
      <c r="M13" s="108" t="s">
        <v>115</v>
      </c>
      <c r="N13" s="112">
        <v>106601.93</v>
      </c>
      <c r="O13" s="112">
        <v>18812.11</v>
      </c>
      <c r="P13" s="112">
        <v>31353.21</v>
      </c>
      <c r="Q13" s="112">
        <v>38900.959999999999</v>
      </c>
      <c r="R13" s="112">
        <v>7547.75</v>
      </c>
      <c r="S13" s="112">
        <v>164315</v>
      </c>
      <c r="T13" s="108" t="s">
        <v>116</v>
      </c>
      <c r="U13" s="108">
        <v>1</v>
      </c>
      <c r="V13" s="112">
        <v>105896.16</v>
      </c>
      <c r="W13" s="113">
        <v>18687.55</v>
      </c>
    </row>
    <row r="14" spans="1:23" s="106" customFormat="1" ht="30" customHeight="1" x14ac:dyDescent="0.25">
      <c r="A14" s="107">
        <v>7</v>
      </c>
      <c r="B14" s="108" t="s">
        <v>108</v>
      </c>
      <c r="C14" s="109">
        <v>108369</v>
      </c>
      <c r="D14" s="110" t="s">
        <v>133</v>
      </c>
      <c r="E14" s="110" t="s">
        <v>134</v>
      </c>
      <c r="F14" s="110" t="s">
        <v>135</v>
      </c>
      <c r="G14" s="263">
        <v>43133</v>
      </c>
      <c r="H14" s="263">
        <v>43465</v>
      </c>
      <c r="I14" s="108" t="s">
        <v>112</v>
      </c>
      <c r="J14" s="111" t="s">
        <v>74</v>
      </c>
      <c r="K14" s="111" t="s">
        <v>113</v>
      </c>
      <c r="L14" s="111" t="s">
        <v>114</v>
      </c>
      <c r="M14" s="108" t="s">
        <v>115</v>
      </c>
      <c r="N14" s="112">
        <v>195247.24</v>
      </c>
      <c r="O14" s="112">
        <v>34455.4</v>
      </c>
      <c r="P14" s="112">
        <v>57425.66</v>
      </c>
      <c r="Q14" s="112">
        <v>114428.33</v>
      </c>
      <c r="R14" s="112">
        <v>57002.67</v>
      </c>
      <c r="S14" s="112">
        <v>344130.97</v>
      </c>
      <c r="T14" s="108" t="s">
        <v>116</v>
      </c>
      <c r="U14" s="108">
        <v>0</v>
      </c>
      <c r="V14" s="112">
        <v>193754.38</v>
      </c>
      <c r="W14" s="113">
        <v>34191.94</v>
      </c>
    </row>
    <row r="15" spans="1:23" s="106" customFormat="1" ht="30" customHeight="1" x14ac:dyDescent="0.25">
      <c r="A15" s="107">
        <v>8</v>
      </c>
      <c r="B15" s="108" t="s">
        <v>108</v>
      </c>
      <c r="C15" s="109">
        <v>109616</v>
      </c>
      <c r="D15" s="110" t="s">
        <v>136</v>
      </c>
      <c r="E15" s="110" t="s">
        <v>137</v>
      </c>
      <c r="F15" s="110" t="s">
        <v>138</v>
      </c>
      <c r="G15" s="263">
        <v>43165</v>
      </c>
      <c r="H15" s="263">
        <v>43343</v>
      </c>
      <c r="I15" s="108" t="s">
        <v>112</v>
      </c>
      <c r="J15" s="111" t="s">
        <v>74</v>
      </c>
      <c r="K15" s="111" t="s">
        <v>113</v>
      </c>
      <c r="L15" s="111" t="s">
        <v>114</v>
      </c>
      <c r="M15" s="108" t="s">
        <v>115</v>
      </c>
      <c r="N15" s="112">
        <v>104679.69</v>
      </c>
      <c r="O15" s="112">
        <v>18472.89</v>
      </c>
      <c r="P15" s="112">
        <v>30788.14</v>
      </c>
      <c r="Q15" s="112">
        <v>34285</v>
      </c>
      <c r="R15" s="112">
        <v>3496.86</v>
      </c>
      <c r="S15" s="112">
        <v>157437.57999999999</v>
      </c>
      <c r="T15" s="108" t="s">
        <v>116</v>
      </c>
      <c r="U15" s="108">
        <v>0</v>
      </c>
      <c r="V15" s="112">
        <v>102061.16</v>
      </c>
      <c r="W15" s="113">
        <v>18010.8</v>
      </c>
    </row>
    <row r="16" spans="1:23" s="106" customFormat="1" ht="30" customHeight="1" x14ac:dyDescent="0.25">
      <c r="A16" s="107">
        <v>9</v>
      </c>
      <c r="B16" s="108" t="s">
        <v>108</v>
      </c>
      <c r="C16" s="109">
        <v>111070</v>
      </c>
      <c r="D16" s="110" t="s">
        <v>139</v>
      </c>
      <c r="E16" s="110" t="s">
        <v>140</v>
      </c>
      <c r="F16" s="110" t="s">
        <v>141</v>
      </c>
      <c r="G16" s="263">
        <v>43103</v>
      </c>
      <c r="H16" s="263" t="s">
        <v>142</v>
      </c>
      <c r="I16" s="108" t="s">
        <v>112</v>
      </c>
      <c r="J16" s="111" t="s">
        <v>74</v>
      </c>
      <c r="K16" s="111" t="s">
        <v>113</v>
      </c>
      <c r="L16" s="111" t="s">
        <v>114</v>
      </c>
      <c r="M16" s="108" t="s">
        <v>115</v>
      </c>
      <c r="N16" s="112">
        <v>688368.05</v>
      </c>
      <c r="O16" s="112">
        <v>121476.71</v>
      </c>
      <c r="P16" s="112">
        <v>202587.74</v>
      </c>
      <c r="Q16" s="112">
        <v>476357.83</v>
      </c>
      <c r="R16" s="112">
        <v>273770.09000000003</v>
      </c>
      <c r="S16" s="112">
        <v>1286202.5900000001</v>
      </c>
      <c r="T16" s="108" t="s">
        <v>116</v>
      </c>
      <c r="U16" s="108">
        <v>3</v>
      </c>
      <c r="V16" s="112">
        <v>482564.64</v>
      </c>
      <c r="W16" s="113">
        <v>85158.46</v>
      </c>
    </row>
    <row r="17" spans="1:23" s="106" customFormat="1" ht="30" customHeight="1" x14ac:dyDescent="0.25">
      <c r="A17" s="107">
        <v>10</v>
      </c>
      <c r="B17" s="108" t="s">
        <v>108</v>
      </c>
      <c r="C17" s="109">
        <v>102219</v>
      </c>
      <c r="D17" s="110" t="s">
        <v>143</v>
      </c>
      <c r="E17" s="110" t="s">
        <v>144</v>
      </c>
      <c r="F17" s="110" t="s">
        <v>145</v>
      </c>
      <c r="G17" s="263">
        <v>43227</v>
      </c>
      <c r="H17" s="263">
        <v>43555</v>
      </c>
      <c r="I17" s="108" t="s">
        <v>112</v>
      </c>
      <c r="J17" s="111" t="s">
        <v>74</v>
      </c>
      <c r="K17" s="111" t="s">
        <v>113</v>
      </c>
      <c r="L17" s="111" t="s">
        <v>114</v>
      </c>
      <c r="M17" s="108" t="s">
        <v>115</v>
      </c>
      <c r="N17" s="112">
        <v>126346.24000000001</v>
      </c>
      <c r="O17" s="112">
        <v>22296.400000000001</v>
      </c>
      <c r="P17" s="112">
        <v>37160.660000000003</v>
      </c>
      <c r="Q17" s="112">
        <v>93446.26</v>
      </c>
      <c r="R17" s="112">
        <v>56285.599999999999</v>
      </c>
      <c r="S17" s="112">
        <v>242088.9</v>
      </c>
      <c r="T17" s="108" t="s">
        <v>116</v>
      </c>
      <c r="U17" s="108">
        <v>0</v>
      </c>
      <c r="V17" s="112">
        <v>111361.83</v>
      </c>
      <c r="W17" s="113">
        <v>19652.080000000002</v>
      </c>
    </row>
    <row r="18" spans="1:23" s="106" customFormat="1" ht="30" customHeight="1" x14ac:dyDescent="0.25">
      <c r="A18" s="107">
        <v>11</v>
      </c>
      <c r="B18" s="108" t="s">
        <v>108</v>
      </c>
      <c r="C18" s="109">
        <v>112929</v>
      </c>
      <c r="D18" s="110" t="s">
        <v>146</v>
      </c>
      <c r="E18" s="110" t="s">
        <v>147</v>
      </c>
      <c r="F18" s="110" t="s">
        <v>148</v>
      </c>
      <c r="G18" s="263">
        <v>43236</v>
      </c>
      <c r="H18" s="263">
        <v>44742</v>
      </c>
      <c r="I18" s="108" t="s">
        <v>112</v>
      </c>
      <c r="J18" s="111" t="s">
        <v>74</v>
      </c>
      <c r="K18" s="111" t="s">
        <v>149</v>
      </c>
      <c r="L18" s="111" t="s">
        <v>114</v>
      </c>
      <c r="M18" s="108" t="s">
        <v>115</v>
      </c>
      <c r="N18" s="112">
        <v>621172.82999999996</v>
      </c>
      <c r="O18" s="112">
        <v>109618.73</v>
      </c>
      <c r="P18" s="112">
        <v>182697.89</v>
      </c>
      <c r="Q18" s="112">
        <v>438503.2</v>
      </c>
      <c r="R18" s="112">
        <v>255805.31</v>
      </c>
      <c r="S18" s="112">
        <v>1169294.76</v>
      </c>
      <c r="T18" s="108" t="s">
        <v>129</v>
      </c>
      <c r="U18" s="108">
        <v>2</v>
      </c>
      <c r="V18" s="112">
        <v>357786.29</v>
      </c>
      <c r="W18" s="113">
        <v>63138.75</v>
      </c>
    </row>
    <row r="19" spans="1:23" s="106" customFormat="1" ht="30" customHeight="1" x14ac:dyDescent="0.25">
      <c r="A19" s="107">
        <v>12</v>
      </c>
      <c r="B19" s="108" t="s">
        <v>108</v>
      </c>
      <c r="C19" s="109">
        <v>113230</v>
      </c>
      <c r="D19" s="110" t="s">
        <v>150</v>
      </c>
      <c r="E19" s="110" t="s">
        <v>151</v>
      </c>
      <c r="F19" s="110" t="s">
        <v>152</v>
      </c>
      <c r="G19" s="263">
        <v>43236</v>
      </c>
      <c r="H19" s="263">
        <v>44316</v>
      </c>
      <c r="I19" s="108" t="s">
        <v>112</v>
      </c>
      <c r="J19" s="111" t="s">
        <v>74</v>
      </c>
      <c r="K19" s="111" t="s">
        <v>113</v>
      </c>
      <c r="L19" s="111" t="s">
        <v>114</v>
      </c>
      <c r="M19" s="108" t="s">
        <v>115</v>
      </c>
      <c r="N19" s="112">
        <v>755663.17</v>
      </c>
      <c r="O19" s="112">
        <v>133352.32000000001</v>
      </c>
      <c r="P19" s="112">
        <v>222253.87</v>
      </c>
      <c r="Q19" s="112">
        <v>3202929.03</v>
      </c>
      <c r="R19" s="112">
        <v>2980675.16</v>
      </c>
      <c r="S19" s="112">
        <v>4091944.52</v>
      </c>
      <c r="T19" s="108" t="s">
        <v>129</v>
      </c>
      <c r="U19" s="108">
        <v>1</v>
      </c>
      <c r="V19" s="112">
        <v>747378.91</v>
      </c>
      <c r="W19" s="113">
        <v>131890.38</v>
      </c>
    </row>
    <row r="20" spans="1:23" s="106" customFormat="1" ht="30" customHeight="1" x14ac:dyDescent="0.25">
      <c r="A20" s="107">
        <v>13</v>
      </c>
      <c r="B20" s="108" t="s">
        <v>108</v>
      </c>
      <c r="C20" s="109">
        <v>113590</v>
      </c>
      <c r="D20" s="110" t="s">
        <v>153</v>
      </c>
      <c r="E20" s="110" t="s">
        <v>154</v>
      </c>
      <c r="F20" s="110" t="s">
        <v>153</v>
      </c>
      <c r="G20" s="263">
        <v>42769</v>
      </c>
      <c r="H20" s="263" t="s">
        <v>155</v>
      </c>
      <c r="I20" s="108" t="s">
        <v>112</v>
      </c>
      <c r="J20" s="111" t="s">
        <v>74</v>
      </c>
      <c r="K20" s="111" t="s">
        <v>113</v>
      </c>
      <c r="L20" s="111" t="s">
        <v>114</v>
      </c>
      <c r="M20" s="108" t="s">
        <v>115</v>
      </c>
      <c r="N20" s="112">
        <v>630919.44999999995</v>
      </c>
      <c r="O20" s="112">
        <v>111338.73</v>
      </c>
      <c r="P20" s="112">
        <v>185564.54</v>
      </c>
      <c r="Q20" s="112">
        <v>467202.47</v>
      </c>
      <c r="R20" s="112">
        <v>281637.93</v>
      </c>
      <c r="S20" s="112">
        <v>1209460.6499999999</v>
      </c>
      <c r="T20" s="108" t="s">
        <v>116</v>
      </c>
      <c r="U20" s="108">
        <v>0</v>
      </c>
      <c r="V20" s="112">
        <v>628930.41</v>
      </c>
      <c r="W20" s="113">
        <v>110987.73</v>
      </c>
    </row>
    <row r="21" spans="1:23" s="106" customFormat="1" ht="30" customHeight="1" x14ac:dyDescent="0.25">
      <c r="A21" s="107">
        <v>14</v>
      </c>
      <c r="B21" s="108" t="s">
        <v>156</v>
      </c>
      <c r="C21" s="109">
        <v>130945</v>
      </c>
      <c r="D21" s="110" t="s">
        <v>157</v>
      </c>
      <c r="E21" s="110" t="s">
        <v>158</v>
      </c>
      <c r="F21" s="110" t="s">
        <v>159</v>
      </c>
      <c r="G21" s="263">
        <v>43472</v>
      </c>
      <c r="H21" s="263" t="s">
        <v>160</v>
      </c>
      <c r="I21" s="108" t="s">
        <v>112</v>
      </c>
      <c r="J21" s="111" t="s">
        <v>74</v>
      </c>
      <c r="K21" s="111" t="s">
        <v>161</v>
      </c>
      <c r="L21" s="111" t="s">
        <v>114</v>
      </c>
      <c r="M21" s="108" t="s">
        <v>115</v>
      </c>
      <c r="N21" s="112">
        <v>807777.95</v>
      </c>
      <c r="O21" s="112">
        <v>142549.04999999999</v>
      </c>
      <c r="P21" s="112">
        <v>237581.75</v>
      </c>
      <c r="Q21" s="112">
        <v>464718.41</v>
      </c>
      <c r="R21" s="112">
        <v>227136.66</v>
      </c>
      <c r="S21" s="112">
        <v>1415045.41</v>
      </c>
      <c r="T21" s="108" t="s">
        <v>129</v>
      </c>
      <c r="U21" s="108">
        <v>0</v>
      </c>
      <c r="V21" s="112">
        <v>34369.129999999997</v>
      </c>
      <c r="W21" s="113">
        <v>6065.14</v>
      </c>
    </row>
    <row r="22" spans="1:23" s="106" customFormat="1" ht="30" customHeight="1" x14ac:dyDescent="0.25">
      <c r="A22" s="107">
        <v>15</v>
      </c>
      <c r="B22" s="108" t="s">
        <v>156</v>
      </c>
      <c r="C22" s="109">
        <v>131406</v>
      </c>
      <c r="D22" s="110" t="s">
        <v>162</v>
      </c>
      <c r="E22" s="110" t="s">
        <v>163</v>
      </c>
      <c r="F22" s="110" t="s">
        <v>164</v>
      </c>
      <c r="G22" s="263">
        <v>43472</v>
      </c>
      <c r="H22" s="263" t="s">
        <v>165</v>
      </c>
      <c r="I22" s="108" t="s">
        <v>112</v>
      </c>
      <c r="J22" s="111" t="s">
        <v>74</v>
      </c>
      <c r="K22" s="111" t="s">
        <v>113</v>
      </c>
      <c r="L22" s="111" t="s">
        <v>114</v>
      </c>
      <c r="M22" s="108" t="s">
        <v>115</v>
      </c>
      <c r="N22" s="112">
        <v>761894.47</v>
      </c>
      <c r="O22" s="112">
        <v>134451.98000000001</v>
      </c>
      <c r="P22" s="112">
        <v>224086.61</v>
      </c>
      <c r="Q22" s="112">
        <v>443471.49</v>
      </c>
      <c r="R22" s="112">
        <v>219384.88</v>
      </c>
      <c r="S22" s="112">
        <v>1339817.94</v>
      </c>
      <c r="T22" s="108" t="s">
        <v>129</v>
      </c>
      <c r="U22" s="108">
        <v>0</v>
      </c>
      <c r="V22" s="112">
        <v>0</v>
      </c>
      <c r="W22" s="113">
        <v>0</v>
      </c>
    </row>
    <row r="23" spans="1:23" s="106" customFormat="1" ht="30" customHeight="1" x14ac:dyDescent="0.25">
      <c r="A23" s="107">
        <v>16</v>
      </c>
      <c r="B23" s="108" t="s">
        <v>156</v>
      </c>
      <c r="C23" s="109">
        <v>132477</v>
      </c>
      <c r="D23" s="110" t="s">
        <v>166</v>
      </c>
      <c r="E23" s="110" t="s">
        <v>167</v>
      </c>
      <c r="F23" s="110" t="s">
        <v>168</v>
      </c>
      <c r="G23" s="263">
        <v>43471</v>
      </c>
      <c r="H23" s="263" t="s">
        <v>169</v>
      </c>
      <c r="I23" s="108" t="s">
        <v>112</v>
      </c>
      <c r="J23" s="111" t="s">
        <v>74</v>
      </c>
      <c r="K23" s="111" t="s">
        <v>149</v>
      </c>
      <c r="L23" s="111" t="s">
        <v>114</v>
      </c>
      <c r="M23" s="108" t="s">
        <v>115</v>
      </c>
      <c r="N23" s="112">
        <v>175082.79</v>
      </c>
      <c r="O23" s="112">
        <v>30896.97</v>
      </c>
      <c r="P23" s="112">
        <v>51494.95</v>
      </c>
      <c r="Q23" s="112">
        <v>103627.37</v>
      </c>
      <c r="R23" s="112">
        <v>52132.42</v>
      </c>
      <c r="S23" s="112">
        <v>309607.13</v>
      </c>
      <c r="T23" s="108" t="s">
        <v>129</v>
      </c>
      <c r="U23" s="108">
        <v>0</v>
      </c>
      <c r="V23" s="112">
        <v>6800</v>
      </c>
      <c r="W23" s="113">
        <v>1200</v>
      </c>
    </row>
    <row r="24" spans="1:23" s="106" customFormat="1" ht="30" customHeight="1" x14ac:dyDescent="0.25">
      <c r="A24" s="107">
        <v>17</v>
      </c>
      <c r="B24" s="108" t="s">
        <v>156</v>
      </c>
      <c r="C24" s="109">
        <v>131843</v>
      </c>
      <c r="D24" s="110" t="s">
        <v>170</v>
      </c>
      <c r="E24" s="110" t="s">
        <v>171</v>
      </c>
      <c r="F24" s="110" t="s">
        <v>172</v>
      </c>
      <c r="G24" s="263">
        <v>43472</v>
      </c>
      <c r="H24" s="263" t="s">
        <v>173</v>
      </c>
      <c r="I24" s="108" t="s">
        <v>112</v>
      </c>
      <c r="J24" s="111" t="s">
        <v>74</v>
      </c>
      <c r="K24" s="111" t="s">
        <v>74</v>
      </c>
      <c r="L24" s="111" t="s">
        <v>114</v>
      </c>
      <c r="M24" s="108" t="s">
        <v>115</v>
      </c>
      <c r="N24" s="112">
        <v>392023.69</v>
      </c>
      <c r="O24" s="112">
        <v>69180.649999999994</v>
      </c>
      <c r="P24" s="112">
        <v>115301.08</v>
      </c>
      <c r="Q24" s="112">
        <v>235532.83</v>
      </c>
      <c r="R24" s="112">
        <v>120231.75</v>
      </c>
      <c r="S24" s="112">
        <v>696737.17</v>
      </c>
      <c r="T24" s="108" t="s">
        <v>129</v>
      </c>
      <c r="U24" s="108">
        <v>0</v>
      </c>
      <c r="V24" s="112">
        <v>16748.98</v>
      </c>
      <c r="W24" s="113">
        <v>2955.7</v>
      </c>
    </row>
    <row r="25" spans="1:23" s="106" customFormat="1" ht="30" customHeight="1" x14ac:dyDescent="0.25">
      <c r="A25" s="107">
        <v>18</v>
      </c>
      <c r="B25" s="108" t="s">
        <v>156</v>
      </c>
      <c r="C25" s="109">
        <v>132429</v>
      </c>
      <c r="D25" s="110" t="s">
        <v>174</v>
      </c>
      <c r="E25" s="110" t="s">
        <v>175</v>
      </c>
      <c r="F25" s="110" t="s">
        <v>176</v>
      </c>
      <c r="G25" s="263">
        <v>43472</v>
      </c>
      <c r="H25" s="263" t="s">
        <v>177</v>
      </c>
      <c r="I25" s="108" t="s">
        <v>112</v>
      </c>
      <c r="J25" s="111" t="s">
        <v>74</v>
      </c>
      <c r="K25" s="111" t="s">
        <v>74</v>
      </c>
      <c r="L25" s="111" t="s">
        <v>114</v>
      </c>
      <c r="M25" s="108" t="s">
        <v>115</v>
      </c>
      <c r="N25" s="112">
        <v>729087.74</v>
      </c>
      <c r="O25" s="112">
        <v>128662.54</v>
      </c>
      <c r="P25" s="112">
        <v>214437.57</v>
      </c>
      <c r="Q25" s="112">
        <v>419611.01</v>
      </c>
      <c r="R25" s="112">
        <v>205173.44</v>
      </c>
      <c r="S25" s="112">
        <v>1277361.29</v>
      </c>
      <c r="T25" s="108" t="s">
        <v>129</v>
      </c>
      <c r="U25" s="108">
        <v>0</v>
      </c>
      <c r="V25" s="112">
        <v>0</v>
      </c>
      <c r="W25" s="113">
        <v>0</v>
      </c>
    </row>
    <row r="26" spans="1:23" s="106" customFormat="1" ht="30" customHeight="1" x14ac:dyDescent="0.25">
      <c r="A26" s="107">
        <v>19</v>
      </c>
      <c r="B26" s="108" t="s">
        <v>156</v>
      </c>
      <c r="C26" s="109">
        <v>131311</v>
      </c>
      <c r="D26" s="110" t="s">
        <v>178</v>
      </c>
      <c r="E26" s="110" t="s">
        <v>179</v>
      </c>
      <c r="F26" s="110" t="s">
        <v>180</v>
      </c>
      <c r="G26" s="263">
        <v>43473</v>
      </c>
      <c r="H26" s="263" t="s">
        <v>181</v>
      </c>
      <c r="I26" s="108" t="s">
        <v>112</v>
      </c>
      <c r="J26" s="111" t="s">
        <v>74</v>
      </c>
      <c r="K26" s="111" t="s">
        <v>113</v>
      </c>
      <c r="L26" s="111" t="s">
        <v>114</v>
      </c>
      <c r="M26" s="108" t="s">
        <v>115</v>
      </c>
      <c r="N26" s="112">
        <v>304162.21500000003</v>
      </c>
      <c r="O26" s="112">
        <v>53675.68</v>
      </c>
      <c r="P26" s="112">
        <v>62159.65</v>
      </c>
      <c r="Q26" s="112">
        <v>141959.18</v>
      </c>
      <c r="R26" s="112">
        <v>79799.53</v>
      </c>
      <c r="S26" s="112">
        <v>499797.07500000001</v>
      </c>
      <c r="T26" s="108" t="s">
        <v>129</v>
      </c>
      <c r="U26" s="108">
        <v>0</v>
      </c>
      <c r="V26" s="112">
        <v>0</v>
      </c>
      <c r="W26" s="113">
        <v>0</v>
      </c>
    </row>
    <row r="27" spans="1:23" s="106" customFormat="1" ht="30" customHeight="1" x14ac:dyDescent="0.25">
      <c r="A27" s="107">
        <v>20</v>
      </c>
      <c r="B27" s="108" t="s">
        <v>156</v>
      </c>
      <c r="C27" s="109">
        <v>133678</v>
      </c>
      <c r="D27" s="110" t="s">
        <v>182</v>
      </c>
      <c r="E27" s="110" t="s">
        <v>183</v>
      </c>
      <c r="F27" s="110" t="s">
        <v>184</v>
      </c>
      <c r="G27" s="263">
        <v>43472</v>
      </c>
      <c r="H27" s="263" t="s">
        <v>173</v>
      </c>
      <c r="I27" s="108" t="s">
        <v>112</v>
      </c>
      <c r="J27" s="111" t="s">
        <v>74</v>
      </c>
      <c r="K27" s="111" t="s">
        <v>185</v>
      </c>
      <c r="L27" s="111" t="s">
        <v>114</v>
      </c>
      <c r="M27" s="108" t="s">
        <v>115</v>
      </c>
      <c r="N27" s="112">
        <v>686511.71400000004</v>
      </c>
      <c r="O27" s="112">
        <v>121149.126</v>
      </c>
      <c r="P27" s="112">
        <v>142528.38</v>
      </c>
      <c r="Q27" s="112">
        <v>327473.5</v>
      </c>
      <c r="R27" s="112">
        <v>184945.12</v>
      </c>
      <c r="S27" s="112">
        <v>1135134.3400000001</v>
      </c>
      <c r="T27" s="114" t="s">
        <v>129</v>
      </c>
      <c r="U27" s="108">
        <v>0</v>
      </c>
      <c r="V27" s="112">
        <v>0</v>
      </c>
      <c r="W27" s="113">
        <v>0</v>
      </c>
    </row>
    <row r="28" spans="1:23" s="106" customFormat="1" ht="30" customHeight="1" x14ac:dyDescent="0.25">
      <c r="A28" s="107">
        <v>21</v>
      </c>
      <c r="B28" s="108" t="s">
        <v>186</v>
      </c>
      <c r="C28" s="109">
        <v>122671</v>
      </c>
      <c r="D28" s="110" t="s">
        <v>187</v>
      </c>
      <c r="E28" s="110" t="s">
        <v>188</v>
      </c>
      <c r="F28" s="110" t="s">
        <v>187</v>
      </c>
      <c r="G28" s="263">
        <v>43690</v>
      </c>
      <c r="H28" s="263">
        <v>44742</v>
      </c>
      <c r="I28" s="108" t="s">
        <v>112</v>
      </c>
      <c r="J28" s="111" t="s">
        <v>74</v>
      </c>
      <c r="K28" s="111" t="s">
        <v>149</v>
      </c>
      <c r="L28" s="111" t="s">
        <v>189</v>
      </c>
      <c r="M28" s="108"/>
      <c r="N28" s="112">
        <v>1262515.77</v>
      </c>
      <c r="O28" s="112">
        <v>222796.88</v>
      </c>
      <c r="P28" s="112">
        <v>1069564.48</v>
      </c>
      <c r="Q28" s="112">
        <v>1133126.8400000001</v>
      </c>
      <c r="R28" s="112">
        <v>63562.36</v>
      </c>
      <c r="S28" s="112">
        <v>2618439.4900000002</v>
      </c>
      <c r="T28" s="108" t="s">
        <v>129</v>
      </c>
      <c r="U28" s="108">
        <v>0</v>
      </c>
      <c r="V28" s="112">
        <v>41349.019999999997</v>
      </c>
      <c r="W28" s="113">
        <v>7296.88</v>
      </c>
    </row>
    <row r="29" spans="1:23" s="106" customFormat="1" ht="30" customHeight="1" x14ac:dyDescent="0.25">
      <c r="A29" s="107">
        <v>22</v>
      </c>
      <c r="B29" s="108" t="s">
        <v>190</v>
      </c>
      <c r="C29" s="109">
        <v>112098</v>
      </c>
      <c r="D29" s="110" t="s">
        <v>191</v>
      </c>
      <c r="E29" s="110" t="s">
        <v>192</v>
      </c>
      <c r="F29" s="110" t="s">
        <v>193</v>
      </c>
      <c r="G29" s="263">
        <v>43168</v>
      </c>
      <c r="H29" s="263">
        <v>43646</v>
      </c>
      <c r="I29" s="108" t="s">
        <v>112</v>
      </c>
      <c r="J29" s="111" t="s">
        <v>74</v>
      </c>
      <c r="K29" s="111" t="s">
        <v>149</v>
      </c>
      <c r="L29" s="111" t="s">
        <v>114</v>
      </c>
      <c r="M29" s="108" t="s">
        <v>115</v>
      </c>
      <c r="N29" s="112">
        <v>3016211.71</v>
      </c>
      <c r="O29" s="112">
        <v>532272.65</v>
      </c>
      <c r="P29" s="112">
        <v>1461192.52</v>
      </c>
      <c r="Q29" s="112">
        <v>2413031.13</v>
      </c>
      <c r="R29" s="112">
        <v>951838.61</v>
      </c>
      <c r="S29" s="112">
        <v>5961515.4900000002</v>
      </c>
      <c r="T29" s="114" t="s">
        <v>116</v>
      </c>
      <c r="U29" s="108">
        <v>1</v>
      </c>
      <c r="V29" s="112">
        <v>2892820.68</v>
      </c>
      <c r="W29" s="113">
        <v>510497.75</v>
      </c>
    </row>
    <row r="30" spans="1:23" s="106" customFormat="1" ht="30" customHeight="1" x14ac:dyDescent="0.25">
      <c r="A30" s="107">
        <v>23</v>
      </c>
      <c r="B30" s="108" t="s">
        <v>190</v>
      </c>
      <c r="C30" s="109">
        <v>111415</v>
      </c>
      <c r="D30" s="110" t="s">
        <v>194</v>
      </c>
      <c r="E30" s="110" t="s">
        <v>195</v>
      </c>
      <c r="F30" s="110" t="s">
        <v>196</v>
      </c>
      <c r="G30" s="263">
        <v>43203</v>
      </c>
      <c r="H30" s="263">
        <v>44377</v>
      </c>
      <c r="I30" s="108" t="s">
        <v>112</v>
      </c>
      <c r="J30" s="111" t="s">
        <v>74</v>
      </c>
      <c r="K30" s="111" t="s">
        <v>113</v>
      </c>
      <c r="L30" s="111" t="s">
        <v>114</v>
      </c>
      <c r="M30" s="108" t="s">
        <v>115</v>
      </c>
      <c r="N30" s="112">
        <v>3727156.23</v>
      </c>
      <c r="O30" s="112">
        <v>657733.44999999995</v>
      </c>
      <c r="P30" s="112">
        <v>1711760.78</v>
      </c>
      <c r="Q30" s="112">
        <v>3386404.44</v>
      </c>
      <c r="R30" s="112">
        <v>1674643.66</v>
      </c>
      <c r="S30" s="112">
        <v>7771294.1200000001</v>
      </c>
      <c r="T30" s="108" t="s">
        <v>129</v>
      </c>
      <c r="U30" s="108">
        <v>1</v>
      </c>
      <c r="V30" s="112">
        <v>2886679.62</v>
      </c>
      <c r="W30" s="113">
        <v>509414.05</v>
      </c>
    </row>
    <row r="31" spans="1:23" s="106" customFormat="1" ht="30" customHeight="1" x14ac:dyDescent="0.25">
      <c r="A31" s="107">
        <v>24</v>
      </c>
      <c r="B31" s="108" t="s">
        <v>190</v>
      </c>
      <c r="C31" s="109">
        <v>113157</v>
      </c>
      <c r="D31" s="110" t="s">
        <v>197</v>
      </c>
      <c r="E31" s="110" t="s">
        <v>198</v>
      </c>
      <c r="F31" s="110" t="s">
        <v>199</v>
      </c>
      <c r="G31" s="263" t="s">
        <v>200</v>
      </c>
      <c r="H31" s="263" t="s">
        <v>201</v>
      </c>
      <c r="I31" s="108" t="s">
        <v>112</v>
      </c>
      <c r="J31" s="111" t="s">
        <v>74</v>
      </c>
      <c r="K31" s="111" t="s">
        <v>149</v>
      </c>
      <c r="L31" s="111" t="s">
        <v>114</v>
      </c>
      <c r="M31" s="108" t="s">
        <v>115</v>
      </c>
      <c r="N31" s="112">
        <v>2745360.4</v>
      </c>
      <c r="O31" s="112">
        <v>484475.37</v>
      </c>
      <c r="P31" s="112">
        <v>1334600.78</v>
      </c>
      <c r="Q31" s="112">
        <v>2450261.35</v>
      </c>
      <c r="R31" s="112">
        <v>1115660.57</v>
      </c>
      <c r="S31" s="112">
        <v>5680097.1200000001</v>
      </c>
      <c r="T31" s="108" t="s">
        <v>116</v>
      </c>
      <c r="U31" s="108">
        <v>3</v>
      </c>
      <c r="V31" s="112">
        <v>2711496.08</v>
      </c>
      <c r="W31" s="113">
        <v>478499.22</v>
      </c>
    </row>
    <row r="32" spans="1:23" s="106" customFormat="1" ht="30" customHeight="1" x14ac:dyDescent="0.25">
      <c r="A32" s="107">
        <v>25</v>
      </c>
      <c r="B32" s="108" t="s">
        <v>190</v>
      </c>
      <c r="C32" s="109">
        <v>114164</v>
      </c>
      <c r="D32" s="110" t="s">
        <v>202</v>
      </c>
      <c r="E32" s="110" t="s">
        <v>203</v>
      </c>
      <c r="F32" s="110" t="s">
        <v>204</v>
      </c>
      <c r="G32" s="263">
        <v>43203</v>
      </c>
      <c r="H32" s="263">
        <v>43921</v>
      </c>
      <c r="I32" s="108" t="s">
        <v>112</v>
      </c>
      <c r="J32" s="111" t="s">
        <v>74</v>
      </c>
      <c r="K32" s="111" t="s">
        <v>113</v>
      </c>
      <c r="L32" s="111" t="s">
        <v>114</v>
      </c>
      <c r="M32" s="108" t="s">
        <v>115</v>
      </c>
      <c r="N32" s="112">
        <v>3079331.56</v>
      </c>
      <c r="O32" s="112">
        <v>543411.44999999995</v>
      </c>
      <c r="P32" s="112">
        <v>1486701.67</v>
      </c>
      <c r="Q32" s="112">
        <v>2457496.15</v>
      </c>
      <c r="R32" s="112">
        <v>970794.48</v>
      </c>
      <c r="S32" s="112">
        <v>6080239.1600000001</v>
      </c>
      <c r="T32" s="111" t="s">
        <v>116</v>
      </c>
      <c r="U32" s="108">
        <v>1</v>
      </c>
      <c r="V32" s="112">
        <v>3062914.16</v>
      </c>
      <c r="W32" s="113">
        <v>540514.27</v>
      </c>
    </row>
    <row r="33" spans="1:23" s="106" customFormat="1" ht="30" customHeight="1" x14ac:dyDescent="0.25">
      <c r="A33" s="107">
        <v>26</v>
      </c>
      <c r="B33" s="108" t="s">
        <v>190</v>
      </c>
      <c r="C33" s="109">
        <v>110996</v>
      </c>
      <c r="D33" s="110" t="s">
        <v>205</v>
      </c>
      <c r="E33" s="110" t="s">
        <v>206</v>
      </c>
      <c r="F33" s="110" t="s">
        <v>207</v>
      </c>
      <c r="G33" s="263">
        <v>43269</v>
      </c>
      <c r="H33" s="263">
        <v>44561</v>
      </c>
      <c r="I33" s="108" t="s">
        <v>112</v>
      </c>
      <c r="J33" s="111" t="s">
        <v>74</v>
      </c>
      <c r="K33" s="111" t="s">
        <v>113</v>
      </c>
      <c r="L33" s="111" t="s">
        <v>114</v>
      </c>
      <c r="M33" s="108" t="s">
        <v>115</v>
      </c>
      <c r="N33" s="112">
        <v>1953977.27</v>
      </c>
      <c r="O33" s="112">
        <v>344819.52</v>
      </c>
      <c r="P33" s="112">
        <v>890433.2</v>
      </c>
      <c r="Q33" s="112">
        <v>920411.68</v>
      </c>
      <c r="R33" s="112">
        <v>29978.48</v>
      </c>
      <c r="S33" s="112">
        <v>3219208.47</v>
      </c>
      <c r="T33" s="108" t="s">
        <v>129</v>
      </c>
      <c r="U33" s="108">
        <v>1</v>
      </c>
      <c r="V33" s="112">
        <v>1840635.22</v>
      </c>
      <c r="W33" s="113">
        <v>324817.96000000002</v>
      </c>
    </row>
    <row r="34" spans="1:23" s="106" customFormat="1" ht="30" customHeight="1" x14ac:dyDescent="0.25">
      <c r="A34" s="107">
        <v>27</v>
      </c>
      <c r="B34" s="108" t="s">
        <v>190</v>
      </c>
      <c r="C34" s="109">
        <v>114312</v>
      </c>
      <c r="D34" s="110" t="s">
        <v>208</v>
      </c>
      <c r="E34" s="110" t="s">
        <v>209</v>
      </c>
      <c r="F34" s="110" t="s">
        <v>210</v>
      </c>
      <c r="G34" s="263">
        <v>43284</v>
      </c>
      <c r="H34" s="263">
        <v>43823</v>
      </c>
      <c r="I34" s="108" t="s">
        <v>112</v>
      </c>
      <c r="J34" s="111" t="s">
        <v>74</v>
      </c>
      <c r="K34" s="111" t="s">
        <v>74</v>
      </c>
      <c r="L34" s="111" t="s">
        <v>114</v>
      </c>
      <c r="M34" s="108" t="s">
        <v>115</v>
      </c>
      <c r="N34" s="112">
        <v>3822946.6</v>
      </c>
      <c r="O34" s="112">
        <v>674637.63</v>
      </c>
      <c r="P34" s="112">
        <v>1921296.05</v>
      </c>
      <c r="Q34" s="112">
        <v>3140883.3</v>
      </c>
      <c r="R34" s="112">
        <v>1219587.25</v>
      </c>
      <c r="S34" s="112">
        <v>7638467.5300000003</v>
      </c>
      <c r="T34" s="111" t="s">
        <v>116</v>
      </c>
      <c r="U34" s="108">
        <v>2</v>
      </c>
      <c r="V34" s="112">
        <v>3819831.06</v>
      </c>
      <c r="W34" s="113">
        <v>674087.83</v>
      </c>
    </row>
    <row r="35" spans="1:23" s="106" customFormat="1" ht="30" customHeight="1" x14ac:dyDescent="0.25">
      <c r="A35" s="107">
        <v>28</v>
      </c>
      <c r="B35" s="108" t="s">
        <v>190</v>
      </c>
      <c r="C35" s="109">
        <v>110567</v>
      </c>
      <c r="D35" s="110" t="s">
        <v>211</v>
      </c>
      <c r="E35" s="110" t="s">
        <v>212</v>
      </c>
      <c r="F35" s="110" t="s">
        <v>213</v>
      </c>
      <c r="G35" s="263">
        <v>43265</v>
      </c>
      <c r="H35" s="263">
        <v>44469</v>
      </c>
      <c r="I35" s="108" t="s">
        <v>112</v>
      </c>
      <c r="J35" s="111" t="s">
        <v>74</v>
      </c>
      <c r="K35" s="111" t="s">
        <v>149</v>
      </c>
      <c r="L35" s="111" t="s">
        <v>114</v>
      </c>
      <c r="M35" s="108" t="s">
        <v>115</v>
      </c>
      <c r="N35" s="112">
        <v>885133.13</v>
      </c>
      <c r="O35" s="112">
        <v>156199.96</v>
      </c>
      <c r="P35" s="112">
        <v>418150.71</v>
      </c>
      <c r="Q35" s="112">
        <v>744527.48</v>
      </c>
      <c r="R35" s="112">
        <v>326376.77</v>
      </c>
      <c r="S35" s="112">
        <v>1785860.57</v>
      </c>
      <c r="T35" s="108" t="s">
        <v>129</v>
      </c>
      <c r="U35" s="108">
        <v>2</v>
      </c>
      <c r="V35" s="112">
        <v>794201</v>
      </c>
      <c r="W35" s="113">
        <v>140153.10999999999</v>
      </c>
    </row>
    <row r="36" spans="1:23" s="106" customFormat="1" ht="30" customHeight="1" x14ac:dyDescent="0.25">
      <c r="A36" s="107">
        <v>29</v>
      </c>
      <c r="B36" s="108" t="s">
        <v>190</v>
      </c>
      <c r="C36" s="109">
        <v>114490</v>
      </c>
      <c r="D36" s="110" t="s">
        <v>214</v>
      </c>
      <c r="E36" s="110" t="s">
        <v>215</v>
      </c>
      <c r="F36" s="110" t="s">
        <v>216</v>
      </c>
      <c r="G36" s="263">
        <v>43293</v>
      </c>
      <c r="H36" s="263">
        <v>43830</v>
      </c>
      <c r="I36" s="108" t="s">
        <v>112</v>
      </c>
      <c r="J36" s="111" t="s">
        <v>74</v>
      </c>
      <c r="K36" s="111" t="s">
        <v>113</v>
      </c>
      <c r="L36" s="111" t="s">
        <v>114</v>
      </c>
      <c r="M36" s="108" t="s">
        <v>115</v>
      </c>
      <c r="N36" s="112">
        <v>1264890.0900000001</v>
      </c>
      <c r="O36" s="112">
        <v>223215.9</v>
      </c>
      <c r="P36" s="112">
        <v>565183.03</v>
      </c>
      <c r="Q36" s="112">
        <v>955307.95</v>
      </c>
      <c r="R36" s="112">
        <v>390124.92</v>
      </c>
      <c r="S36" s="112">
        <v>2443413.94</v>
      </c>
      <c r="T36" s="108" t="s">
        <v>217</v>
      </c>
      <c r="U36" s="108">
        <v>1</v>
      </c>
      <c r="V36" s="112">
        <v>1204499.1200000001</v>
      </c>
      <c r="W36" s="113">
        <v>212558.67</v>
      </c>
    </row>
    <row r="37" spans="1:23" s="106" customFormat="1" ht="30" customHeight="1" x14ac:dyDescent="0.25">
      <c r="A37" s="107">
        <v>30</v>
      </c>
      <c r="B37" s="108" t="s">
        <v>190</v>
      </c>
      <c r="C37" s="109">
        <v>115110</v>
      </c>
      <c r="D37" s="110" t="s">
        <v>218</v>
      </c>
      <c r="E37" s="110" t="s">
        <v>219</v>
      </c>
      <c r="F37" s="110" t="s">
        <v>218</v>
      </c>
      <c r="G37" s="263">
        <v>43293</v>
      </c>
      <c r="H37" s="263">
        <v>44347</v>
      </c>
      <c r="I37" s="108" t="s">
        <v>112</v>
      </c>
      <c r="J37" s="111" t="s">
        <v>74</v>
      </c>
      <c r="K37" s="111" t="s">
        <v>113</v>
      </c>
      <c r="L37" s="111" t="s">
        <v>114</v>
      </c>
      <c r="M37" s="108" t="s">
        <v>115</v>
      </c>
      <c r="N37" s="112">
        <v>2928528.94</v>
      </c>
      <c r="O37" s="112">
        <v>516799.23</v>
      </c>
      <c r="P37" s="112">
        <v>1422629.21</v>
      </c>
      <c r="Q37" s="112">
        <v>2347541.09</v>
      </c>
      <c r="R37" s="112">
        <v>924911.88</v>
      </c>
      <c r="S37" s="112">
        <v>5792869.2599999998</v>
      </c>
      <c r="T37" s="108" t="s">
        <v>129</v>
      </c>
      <c r="U37" s="108">
        <v>1</v>
      </c>
      <c r="V37" s="112">
        <v>2866886.42</v>
      </c>
      <c r="W37" s="113">
        <v>505921.12</v>
      </c>
    </row>
    <row r="38" spans="1:23" s="106" customFormat="1" ht="30" customHeight="1" x14ac:dyDescent="0.25">
      <c r="A38" s="107">
        <v>31</v>
      </c>
      <c r="B38" s="108" t="s">
        <v>190</v>
      </c>
      <c r="C38" s="109">
        <v>115669</v>
      </c>
      <c r="D38" s="110" t="s">
        <v>220</v>
      </c>
      <c r="E38" s="110" t="s">
        <v>221</v>
      </c>
      <c r="F38" s="110" t="s">
        <v>220</v>
      </c>
      <c r="G38" s="263">
        <v>43305</v>
      </c>
      <c r="H38" s="263">
        <v>44408</v>
      </c>
      <c r="I38" s="108" t="s">
        <v>112</v>
      </c>
      <c r="J38" s="111" t="s">
        <v>74</v>
      </c>
      <c r="K38" s="111" t="s">
        <v>113</v>
      </c>
      <c r="L38" s="111" t="s">
        <v>114</v>
      </c>
      <c r="M38" s="108" t="s">
        <v>115</v>
      </c>
      <c r="N38" s="112">
        <v>2271211.2000000002</v>
      </c>
      <c r="O38" s="112">
        <v>400801.98</v>
      </c>
      <c r="P38" s="112">
        <v>1699673.69</v>
      </c>
      <c r="Q38" s="112">
        <v>2544930.73</v>
      </c>
      <c r="R38" s="112">
        <v>845257.04</v>
      </c>
      <c r="S38" s="112">
        <v>5216943.91</v>
      </c>
      <c r="T38" s="108" t="s">
        <v>129</v>
      </c>
      <c r="U38" s="108">
        <v>1</v>
      </c>
      <c r="V38" s="112">
        <v>948362.31</v>
      </c>
      <c r="W38" s="113">
        <v>167358.06</v>
      </c>
    </row>
    <row r="39" spans="1:23" s="106" customFormat="1" ht="30" customHeight="1" x14ac:dyDescent="0.25">
      <c r="A39" s="107">
        <v>32</v>
      </c>
      <c r="B39" s="108" t="s">
        <v>190</v>
      </c>
      <c r="C39" s="109">
        <v>115058</v>
      </c>
      <c r="D39" s="110" t="s">
        <v>222</v>
      </c>
      <c r="E39" s="110" t="s">
        <v>223</v>
      </c>
      <c r="F39" s="110" t="s">
        <v>224</v>
      </c>
      <c r="G39" s="263">
        <v>43318</v>
      </c>
      <c r="H39" s="263">
        <v>43922</v>
      </c>
      <c r="I39" s="108" t="s">
        <v>112</v>
      </c>
      <c r="J39" s="111" t="s">
        <v>74</v>
      </c>
      <c r="K39" s="111" t="s">
        <v>225</v>
      </c>
      <c r="L39" s="111" t="s">
        <v>114</v>
      </c>
      <c r="M39" s="108" t="s">
        <v>115</v>
      </c>
      <c r="N39" s="112">
        <v>2995258.38</v>
      </c>
      <c r="O39" s="112">
        <v>528575</v>
      </c>
      <c r="P39" s="112">
        <v>1471599.56</v>
      </c>
      <c r="Q39" s="112">
        <v>2426341.6</v>
      </c>
      <c r="R39" s="112">
        <v>954742.04</v>
      </c>
      <c r="S39" s="112">
        <v>5950174.9800000004</v>
      </c>
      <c r="T39" s="108" t="s">
        <v>116</v>
      </c>
      <c r="U39" s="108">
        <v>1</v>
      </c>
      <c r="V39" s="112">
        <v>2846979.05</v>
      </c>
      <c r="W39" s="113">
        <v>502408.04</v>
      </c>
    </row>
    <row r="40" spans="1:23" s="106" customFormat="1" ht="30" customHeight="1" x14ac:dyDescent="0.25">
      <c r="A40" s="107">
        <v>33</v>
      </c>
      <c r="B40" s="108" t="s">
        <v>226</v>
      </c>
      <c r="C40" s="109">
        <v>112510</v>
      </c>
      <c r="D40" s="110" t="s">
        <v>227</v>
      </c>
      <c r="E40" s="110" t="s">
        <v>228</v>
      </c>
      <c r="F40" s="110" t="s">
        <v>229</v>
      </c>
      <c r="G40" s="263">
        <v>43187</v>
      </c>
      <c r="H40" s="263">
        <v>44408</v>
      </c>
      <c r="I40" s="108" t="s">
        <v>112</v>
      </c>
      <c r="J40" s="111" t="s">
        <v>74</v>
      </c>
      <c r="K40" s="111" t="s">
        <v>149</v>
      </c>
      <c r="L40" s="111" t="s">
        <v>189</v>
      </c>
      <c r="M40" s="108" t="s">
        <v>230</v>
      </c>
      <c r="N40" s="112">
        <v>2394802.04</v>
      </c>
      <c r="O40" s="112">
        <v>422612.12</v>
      </c>
      <c r="P40" s="112">
        <v>57498.25</v>
      </c>
      <c r="Q40" s="112">
        <v>0</v>
      </c>
      <c r="R40" s="112">
        <v>24252.58</v>
      </c>
      <c r="S40" s="112">
        <v>2899164.99</v>
      </c>
      <c r="T40" s="108" t="s">
        <v>129</v>
      </c>
      <c r="U40" s="108">
        <v>1</v>
      </c>
      <c r="V40" s="112">
        <v>48446.84</v>
      </c>
      <c r="W40" s="113">
        <v>7409.52</v>
      </c>
    </row>
    <row r="41" spans="1:23" s="106" customFormat="1" ht="30" customHeight="1" x14ac:dyDescent="0.25">
      <c r="A41" s="107">
        <v>34</v>
      </c>
      <c r="B41" s="108" t="s">
        <v>226</v>
      </c>
      <c r="C41" s="109">
        <v>113354</v>
      </c>
      <c r="D41" s="110" t="s">
        <v>231</v>
      </c>
      <c r="E41" s="110" t="s">
        <v>228</v>
      </c>
      <c r="F41" s="110" t="s">
        <v>231</v>
      </c>
      <c r="G41" s="263">
        <v>43333</v>
      </c>
      <c r="H41" s="263">
        <v>44469</v>
      </c>
      <c r="I41" s="108" t="s">
        <v>112</v>
      </c>
      <c r="J41" s="111" t="s">
        <v>74</v>
      </c>
      <c r="K41" s="111" t="s">
        <v>149</v>
      </c>
      <c r="L41" s="111" t="s">
        <v>189</v>
      </c>
      <c r="M41" s="108" t="s">
        <v>230</v>
      </c>
      <c r="N41" s="112">
        <v>879441.69</v>
      </c>
      <c r="O41" s="112">
        <v>134502.85</v>
      </c>
      <c r="P41" s="112">
        <v>20692.75</v>
      </c>
      <c r="Q41" s="112">
        <v>0</v>
      </c>
      <c r="R41" s="112">
        <v>55457.57</v>
      </c>
      <c r="S41" s="112">
        <v>1090094.8600000001</v>
      </c>
      <c r="T41" s="108" t="s">
        <v>129</v>
      </c>
      <c r="U41" s="108">
        <v>1</v>
      </c>
      <c r="V41" s="112">
        <v>0</v>
      </c>
      <c r="W41" s="113">
        <v>0</v>
      </c>
    </row>
    <row r="42" spans="1:23" s="106" customFormat="1" ht="30" customHeight="1" x14ac:dyDescent="0.25">
      <c r="A42" s="107">
        <v>35</v>
      </c>
      <c r="B42" s="108" t="s">
        <v>226</v>
      </c>
      <c r="C42" s="109">
        <v>115076</v>
      </c>
      <c r="D42" s="110" t="s">
        <v>232</v>
      </c>
      <c r="E42" s="110" t="s">
        <v>228</v>
      </c>
      <c r="F42" s="110" t="s">
        <v>232</v>
      </c>
      <c r="G42" s="263">
        <v>43333</v>
      </c>
      <c r="H42" s="263">
        <v>44439</v>
      </c>
      <c r="I42" s="108" t="s">
        <v>112</v>
      </c>
      <c r="J42" s="111" t="s">
        <v>74</v>
      </c>
      <c r="K42" s="111" t="s">
        <v>149</v>
      </c>
      <c r="L42" s="111" t="s">
        <v>189</v>
      </c>
      <c r="M42" s="108" t="s">
        <v>230</v>
      </c>
      <c r="N42" s="112">
        <v>2024022.12</v>
      </c>
      <c r="O42" s="112">
        <v>309556.32</v>
      </c>
      <c r="P42" s="112">
        <v>47624.05</v>
      </c>
      <c r="Q42" s="112">
        <v>0</v>
      </c>
      <c r="R42" s="112">
        <v>138856.94</v>
      </c>
      <c r="S42" s="112">
        <v>2520059.4300000002</v>
      </c>
      <c r="T42" s="108" t="s">
        <v>129</v>
      </c>
      <c r="U42" s="108">
        <v>1</v>
      </c>
      <c r="V42" s="112">
        <v>0</v>
      </c>
      <c r="W42" s="113">
        <v>0</v>
      </c>
    </row>
    <row r="43" spans="1:23" s="106" customFormat="1" ht="30" customHeight="1" x14ac:dyDescent="0.25">
      <c r="A43" s="107">
        <v>36</v>
      </c>
      <c r="B43" s="108" t="s">
        <v>226</v>
      </c>
      <c r="C43" s="109">
        <v>115160</v>
      </c>
      <c r="D43" s="110" t="s">
        <v>233</v>
      </c>
      <c r="E43" s="110" t="s">
        <v>228</v>
      </c>
      <c r="F43" s="110" t="s">
        <v>233</v>
      </c>
      <c r="G43" s="263">
        <v>43333</v>
      </c>
      <c r="H43" s="263">
        <v>44500</v>
      </c>
      <c r="I43" s="108" t="s">
        <v>112</v>
      </c>
      <c r="J43" s="111" t="s">
        <v>74</v>
      </c>
      <c r="K43" s="111" t="s">
        <v>149</v>
      </c>
      <c r="L43" s="111" t="s">
        <v>189</v>
      </c>
      <c r="M43" s="108" t="s">
        <v>230</v>
      </c>
      <c r="N43" s="112">
        <v>1575909.6</v>
      </c>
      <c r="O43" s="112">
        <v>241021.46</v>
      </c>
      <c r="P43" s="112">
        <v>37080.230000000003</v>
      </c>
      <c r="Q43" s="112">
        <v>0</v>
      </c>
      <c r="R43" s="112">
        <v>252456.12</v>
      </c>
      <c r="S43" s="112">
        <v>2106467.41</v>
      </c>
      <c r="T43" s="108" t="s">
        <v>129</v>
      </c>
      <c r="U43" s="108">
        <v>1</v>
      </c>
      <c r="V43" s="112">
        <v>0</v>
      </c>
      <c r="W43" s="113">
        <v>0</v>
      </c>
    </row>
    <row r="44" spans="1:23" s="106" customFormat="1" ht="30" customHeight="1" x14ac:dyDescent="0.25">
      <c r="A44" s="107">
        <v>37</v>
      </c>
      <c r="B44" s="108" t="s">
        <v>226</v>
      </c>
      <c r="C44" s="109">
        <v>115370</v>
      </c>
      <c r="D44" s="110" t="s">
        <v>234</v>
      </c>
      <c r="E44" s="110" t="s">
        <v>228</v>
      </c>
      <c r="F44" s="110" t="s">
        <v>234</v>
      </c>
      <c r="G44" s="263">
        <v>43369</v>
      </c>
      <c r="H44" s="263">
        <v>44500</v>
      </c>
      <c r="I44" s="108" t="s">
        <v>112</v>
      </c>
      <c r="J44" s="111" t="s">
        <v>74</v>
      </c>
      <c r="K44" s="111" t="s">
        <v>149</v>
      </c>
      <c r="L44" s="111" t="s">
        <v>189</v>
      </c>
      <c r="M44" s="108" t="s">
        <v>230</v>
      </c>
      <c r="N44" s="112">
        <v>758325.8</v>
      </c>
      <c r="O44" s="112">
        <v>115979.24</v>
      </c>
      <c r="P44" s="112">
        <v>17842.96</v>
      </c>
      <c r="Q44" s="112">
        <v>0</v>
      </c>
      <c r="R44" s="112">
        <v>422559.6</v>
      </c>
      <c r="S44" s="112">
        <v>1314707.6000000001</v>
      </c>
      <c r="T44" s="108" t="s">
        <v>129</v>
      </c>
      <c r="U44" s="108">
        <v>1</v>
      </c>
      <c r="V44" s="112">
        <v>0</v>
      </c>
      <c r="W44" s="113">
        <v>0</v>
      </c>
    </row>
    <row r="45" spans="1:23" s="106" customFormat="1" ht="30" customHeight="1" x14ac:dyDescent="0.25">
      <c r="A45" s="107">
        <v>38</v>
      </c>
      <c r="B45" s="108" t="s">
        <v>226</v>
      </c>
      <c r="C45" s="109">
        <v>117734</v>
      </c>
      <c r="D45" s="110" t="s">
        <v>235</v>
      </c>
      <c r="E45" s="110" t="s">
        <v>236</v>
      </c>
      <c r="F45" s="110" t="s">
        <v>237</v>
      </c>
      <c r="G45" s="263">
        <v>43354</v>
      </c>
      <c r="H45" s="263">
        <v>44712</v>
      </c>
      <c r="I45" s="108" t="s">
        <v>112</v>
      </c>
      <c r="J45" s="111" t="s">
        <v>74</v>
      </c>
      <c r="K45" s="111" t="s">
        <v>113</v>
      </c>
      <c r="L45" s="111" t="s">
        <v>189</v>
      </c>
      <c r="M45" s="108" t="s">
        <v>230</v>
      </c>
      <c r="N45" s="112">
        <v>1218020.99</v>
      </c>
      <c r="O45" s="112">
        <v>186285.56</v>
      </c>
      <c r="P45" s="112">
        <v>28659.32</v>
      </c>
      <c r="Q45" s="112">
        <v>0</v>
      </c>
      <c r="R45" s="112">
        <v>157986.85999999999</v>
      </c>
      <c r="S45" s="112">
        <v>1590952.73</v>
      </c>
      <c r="T45" s="108" t="s">
        <v>129</v>
      </c>
      <c r="U45" s="108">
        <v>0</v>
      </c>
      <c r="V45" s="112">
        <v>3119.5</v>
      </c>
      <c r="W45" s="113">
        <v>477.1</v>
      </c>
    </row>
    <row r="46" spans="1:23" s="106" customFormat="1" ht="30" customHeight="1" x14ac:dyDescent="0.25">
      <c r="A46" s="107">
        <v>39</v>
      </c>
      <c r="B46" s="108" t="s">
        <v>226</v>
      </c>
      <c r="C46" s="109">
        <v>117530</v>
      </c>
      <c r="D46" s="110" t="s">
        <v>238</v>
      </c>
      <c r="E46" s="110" t="s">
        <v>236</v>
      </c>
      <c r="F46" s="110" t="s">
        <v>237</v>
      </c>
      <c r="G46" s="263">
        <v>43354</v>
      </c>
      <c r="H46" s="263">
        <v>44561</v>
      </c>
      <c r="I46" s="108" t="s">
        <v>112</v>
      </c>
      <c r="J46" s="111" t="s">
        <v>74</v>
      </c>
      <c r="K46" s="111" t="s">
        <v>113</v>
      </c>
      <c r="L46" s="111" t="s">
        <v>189</v>
      </c>
      <c r="M46" s="108" t="s">
        <v>230</v>
      </c>
      <c r="N46" s="112">
        <v>6057986.3099999996</v>
      </c>
      <c r="O46" s="112">
        <v>926515.55</v>
      </c>
      <c r="P46" s="112">
        <v>142540.85</v>
      </c>
      <c r="Q46" s="112">
        <v>0</v>
      </c>
      <c r="R46" s="112">
        <v>35700</v>
      </c>
      <c r="S46" s="112">
        <v>7162742.71</v>
      </c>
      <c r="T46" s="108" t="s">
        <v>129</v>
      </c>
      <c r="U46" s="108">
        <v>0</v>
      </c>
      <c r="V46" s="112">
        <v>17637.11</v>
      </c>
      <c r="W46" s="113">
        <v>2697.44</v>
      </c>
    </row>
    <row r="47" spans="1:23" s="106" customFormat="1" ht="30" customHeight="1" x14ac:dyDescent="0.25">
      <c r="A47" s="107">
        <v>40</v>
      </c>
      <c r="B47" s="108" t="s">
        <v>226</v>
      </c>
      <c r="C47" s="109">
        <v>117735</v>
      </c>
      <c r="D47" s="110" t="s">
        <v>239</v>
      </c>
      <c r="E47" s="110" t="s">
        <v>240</v>
      </c>
      <c r="F47" s="110" t="s">
        <v>237</v>
      </c>
      <c r="G47" s="263">
        <v>41645</v>
      </c>
      <c r="H47" s="263" t="s">
        <v>241</v>
      </c>
      <c r="I47" s="108" t="s">
        <v>112</v>
      </c>
      <c r="J47" s="111" t="s">
        <v>74</v>
      </c>
      <c r="K47" s="111" t="s">
        <v>113</v>
      </c>
      <c r="L47" s="111" t="s">
        <v>189</v>
      </c>
      <c r="M47" s="108" t="s">
        <v>230</v>
      </c>
      <c r="N47" s="112">
        <v>1772948.44</v>
      </c>
      <c r="O47" s="112">
        <v>271156.82</v>
      </c>
      <c r="P47" s="112">
        <v>41716.43</v>
      </c>
      <c r="Q47" s="112">
        <v>0</v>
      </c>
      <c r="R47" s="112">
        <v>67380.95</v>
      </c>
      <c r="S47" s="112">
        <v>2153202.64</v>
      </c>
      <c r="T47" s="108" t="s">
        <v>129</v>
      </c>
      <c r="U47" s="108">
        <v>1</v>
      </c>
      <c r="V47" s="112">
        <v>9188.5</v>
      </c>
      <c r="W47" s="113">
        <v>1405.3</v>
      </c>
    </row>
    <row r="48" spans="1:23" s="106" customFormat="1" ht="30" customHeight="1" x14ac:dyDescent="0.25">
      <c r="A48" s="107">
        <v>41</v>
      </c>
      <c r="B48" s="108" t="s">
        <v>226</v>
      </c>
      <c r="C48" s="109">
        <v>117733</v>
      </c>
      <c r="D48" s="110" t="s">
        <v>242</v>
      </c>
      <c r="E48" s="110" t="s">
        <v>240</v>
      </c>
      <c r="F48" s="110" t="s">
        <v>243</v>
      </c>
      <c r="G48" s="263" t="s">
        <v>244</v>
      </c>
      <c r="H48" s="263" t="s">
        <v>245</v>
      </c>
      <c r="I48" s="108" t="s">
        <v>112</v>
      </c>
      <c r="J48" s="111" t="s">
        <v>74</v>
      </c>
      <c r="K48" s="111" t="s">
        <v>113</v>
      </c>
      <c r="L48" s="111" t="s">
        <v>189</v>
      </c>
      <c r="M48" s="108" t="s">
        <v>230</v>
      </c>
      <c r="N48" s="112">
        <v>1737473.8</v>
      </c>
      <c r="O48" s="112">
        <v>265731.28999999998</v>
      </c>
      <c r="P48" s="112">
        <v>40881.74</v>
      </c>
      <c r="Q48" s="112">
        <v>0</v>
      </c>
      <c r="R48" s="112">
        <v>97574.03</v>
      </c>
      <c r="S48" s="112">
        <v>2141660.86</v>
      </c>
      <c r="T48" s="108" t="s">
        <v>129</v>
      </c>
      <c r="U48" s="108">
        <v>1</v>
      </c>
      <c r="V48" s="112">
        <v>9845.98</v>
      </c>
      <c r="W48" s="113">
        <v>1505.85</v>
      </c>
    </row>
    <row r="49" spans="1:23" s="106" customFormat="1" ht="30" customHeight="1" x14ac:dyDescent="0.25">
      <c r="A49" s="107">
        <v>42</v>
      </c>
      <c r="B49" s="108" t="s">
        <v>246</v>
      </c>
      <c r="C49" s="109">
        <v>129474</v>
      </c>
      <c r="D49" s="115" t="s">
        <v>247</v>
      </c>
      <c r="E49" s="115" t="s">
        <v>240</v>
      </c>
      <c r="F49" s="110" t="s">
        <v>247</v>
      </c>
      <c r="G49" s="263">
        <v>41651</v>
      </c>
      <c r="H49" s="263" t="s">
        <v>248</v>
      </c>
      <c r="I49" s="108" t="s">
        <v>112</v>
      </c>
      <c r="J49" s="111" t="s">
        <v>74</v>
      </c>
      <c r="K49" s="111" t="s">
        <v>113</v>
      </c>
      <c r="L49" s="111" t="s">
        <v>189</v>
      </c>
      <c r="M49" s="108" t="s">
        <v>249</v>
      </c>
      <c r="N49" s="112">
        <v>95376350.340000004</v>
      </c>
      <c r="O49" s="112">
        <v>14586971.289999999</v>
      </c>
      <c r="P49" s="112">
        <v>2244149.4</v>
      </c>
      <c r="Q49" s="112">
        <v>0</v>
      </c>
      <c r="R49" s="112">
        <v>14995433.300000001</v>
      </c>
      <c r="S49" s="112">
        <v>127202904.33</v>
      </c>
      <c r="T49" s="108" t="s">
        <v>129</v>
      </c>
      <c r="U49" s="108">
        <v>0</v>
      </c>
      <c r="V49" s="112">
        <v>0</v>
      </c>
      <c r="W49" s="113">
        <v>0</v>
      </c>
    </row>
    <row r="50" spans="1:23" s="106" customFormat="1" ht="30" customHeight="1" x14ac:dyDescent="0.25">
      <c r="A50" s="107">
        <v>43</v>
      </c>
      <c r="B50" s="108" t="s">
        <v>250</v>
      </c>
      <c r="C50" s="109" t="s">
        <v>251</v>
      </c>
      <c r="D50" s="110" t="s">
        <v>252</v>
      </c>
      <c r="E50" s="110" t="s">
        <v>240</v>
      </c>
      <c r="F50" s="110" t="s">
        <v>253</v>
      </c>
      <c r="G50" s="263">
        <v>42917</v>
      </c>
      <c r="H50" s="263" t="s">
        <v>169</v>
      </c>
      <c r="I50" s="108" t="s">
        <v>112</v>
      </c>
      <c r="J50" s="111" t="s">
        <v>74</v>
      </c>
      <c r="K50" s="111" t="s">
        <v>113</v>
      </c>
      <c r="L50" s="111" t="s">
        <v>189</v>
      </c>
      <c r="M50" s="108" t="s">
        <v>254</v>
      </c>
      <c r="N50" s="112">
        <v>14442622.970000001</v>
      </c>
      <c r="O50" s="112">
        <v>2208871.75</v>
      </c>
      <c r="P50" s="112">
        <v>339826.42</v>
      </c>
      <c r="Q50" s="112">
        <v>0</v>
      </c>
      <c r="R50" s="112">
        <v>764266.56</v>
      </c>
      <c r="S50" s="112">
        <v>17755587.699999999</v>
      </c>
      <c r="T50" s="108" t="s">
        <v>129</v>
      </c>
      <c r="U50" s="108">
        <v>0</v>
      </c>
      <c r="V50" s="112">
        <v>110872.99</v>
      </c>
      <c r="W50" s="113">
        <v>16957.04</v>
      </c>
    </row>
    <row r="51" spans="1:23" s="106" customFormat="1" ht="30" customHeight="1" x14ac:dyDescent="0.25">
      <c r="A51" s="116">
        <v>44</v>
      </c>
      <c r="B51" s="108" t="s">
        <v>255</v>
      </c>
      <c r="C51" s="109" t="s">
        <v>256</v>
      </c>
      <c r="D51" s="110" t="s">
        <v>257</v>
      </c>
      <c r="E51" s="110" t="s">
        <v>240</v>
      </c>
      <c r="F51" s="110" t="s">
        <v>258</v>
      </c>
      <c r="G51" s="263">
        <v>43252</v>
      </c>
      <c r="H51" s="263" t="s">
        <v>173</v>
      </c>
      <c r="I51" s="108" t="s">
        <v>112</v>
      </c>
      <c r="J51" s="111" t="s">
        <v>74</v>
      </c>
      <c r="K51" s="111" t="s">
        <v>113</v>
      </c>
      <c r="L51" s="111" t="s">
        <v>189</v>
      </c>
      <c r="M51" s="108"/>
      <c r="N51" s="112">
        <v>1492164.48</v>
      </c>
      <c r="O51" s="112">
        <v>228213.38</v>
      </c>
      <c r="P51" s="112">
        <v>35109.75</v>
      </c>
      <c r="Q51" s="112">
        <v>0</v>
      </c>
      <c r="R51" s="112">
        <v>158066.44</v>
      </c>
      <c r="S51" s="112">
        <v>1913554.05</v>
      </c>
      <c r="T51" s="108" t="s">
        <v>129</v>
      </c>
      <c r="U51" s="108">
        <v>0</v>
      </c>
      <c r="V51" s="112">
        <v>15686.22</v>
      </c>
      <c r="W51" s="113">
        <v>2399.0700000000002</v>
      </c>
    </row>
    <row r="52" spans="1:23" s="106" customFormat="1" ht="30" customHeight="1" x14ac:dyDescent="0.25">
      <c r="A52" s="116">
        <v>45</v>
      </c>
      <c r="B52" s="108" t="s">
        <v>255</v>
      </c>
      <c r="C52" s="109" t="s">
        <v>259</v>
      </c>
      <c r="D52" s="110" t="s">
        <v>260</v>
      </c>
      <c r="E52" s="110" t="s">
        <v>240</v>
      </c>
      <c r="F52" s="110" t="s">
        <v>261</v>
      </c>
      <c r="G52" s="263">
        <v>42917</v>
      </c>
      <c r="H52" s="263" t="s">
        <v>169</v>
      </c>
      <c r="I52" s="108" t="s">
        <v>112</v>
      </c>
      <c r="J52" s="111" t="s">
        <v>74</v>
      </c>
      <c r="K52" s="111" t="s">
        <v>113</v>
      </c>
      <c r="L52" s="111" t="s">
        <v>189</v>
      </c>
      <c r="M52" s="108"/>
      <c r="N52" s="112">
        <v>1011392.18</v>
      </c>
      <c r="O52" s="112">
        <v>154683.10999999999</v>
      </c>
      <c r="P52" s="112">
        <v>23797.46</v>
      </c>
      <c r="Q52" s="112">
        <v>0</v>
      </c>
      <c r="R52" s="112">
        <v>108610.94</v>
      </c>
      <c r="S52" s="112">
        <v>1298483.69</v>
      </c>
      <c r="T52" s="108" t="s">
        <v>129</v>
      </c>
      <c r="U52" s="108">
        <v>0</v>
      </c>
      <c r="V52" s="112">
        <v>11365.95</v>
      </c>
      <c r="W52" s="113">
        <v>1738.32</v>
      </c>
    </row>
    <row r="53" spans="1:23" s="106" customFormat="1" ht="30" customHeight="1" x14ac:dyDescent="0.25">
      <c r="A53" s="116">
        <v>46</v>
      </c>
      <c r="B53" s="108" t="s">
        <v>255</v>
      </c>
      <c r="C53" s="109" t="s">
        <v>262</v>
      </c>
      <c r="D53" s="110" t="s">
        <v>263</v>
      </c>
      <c r="E53" s="110" t="s">
        <v>240</v>
      </c>
      <c r="F53" s="110" t="s">
        <v>264</v>
      </c>
      <c r="G53" s="263">
        <v>43313</v>
      </c>
      <c r="H53" s="263" t="s">
        <v>160</v>
      </c>
      <c r="I53" s="108" t="s">
        <v>112</v>
      </c>
      <c r="J53" s="111" t="s">
        <v>74</v>
      </c>
      <c r="K53" s="111" t="s">
        <v>113</v>
      </c>
      <c r="L53" s="111" t="s">
        <v>189</v>
      </c>
      <c r="M53" s="108"/>
      <c r="N53" s="112">
        <v>1374391.3</v>
      </c>
      <c r="O53" s="112">
        <v>210201.01</v>
      </c>
      <c r="P53" s="112">
        <v>32338.62</v>
      </c>
      <c r="Q53" s="112">
        <v>0</v>
      </c>
      <c r="R53" s="112">
        <v>386989.78</v>
      </c>
      <c r="S53" s="112">
        <v>2003920.71</v>
      </c>
      <c r="T53" s="108" t="s">
        <v>129</v>
      </c>
      <c r="U53" s="108">
        <v>0</v>
      </c>
      <c r="V53" s="112">
        <v>20419.330000000002</v>
      </c>
      <c r="W53" s="113">
        <v>3122.95</v>
      </c>
    </row>
    <row r="54" spans="1:23" s="106" customFormat="1" ht="30" customHeight="1" x14ac:dyDescent="0.25">
      <c r="A54" s="116">
        <v>47</v>
      </c>
      <c r="B54" s="108" t="s">
        <v>255</v>
      </c>
      <c r="C54" s="109" t="s">
        <v>265</v>
      </c>
      <c r="D54" s="110" t="s">
        <v>266</v>
      </c>
      <c r="E54" s="110" t="s">
        <v>240</v>
      </c>
      <c r="F54" s="110" t="s">
        <v>267</v>
      </c>
      <c r="G54" s="263">
        <v>43344</v>
      </c>
      <c r="H54" s="263" t="s">
        <v>268</v>
      </c>
      <c r="I54" s="108" t="s">
        <v>112</v>
      </c>
      <c r="J54" s="111" t="s">
        <v>74</v>
      </c>
      <c r="K54" s="111" t="s">
        <v>113</v>
      </c>
      <c r="L54" s="111" t="s">
        <v>189</v>
      </c>
      <c r="M54" s="108"/>
      <c r="N54" s="112">
        <v>1615622</v>
      </c>
      <c r="O54" s="112">
        <v>247095</v>
      </c>
      <c r="P54" s="112">
        <v>38015</v>
      </c>
      <c r="Q54" s="112">
        <v>0</v>
      </c>
      <c r="R54" s="112">
        <v>190838</v>
      </c>
      <c r="S54" s="112">
        <v>2091570</v>
      </c>
      <c r="T54" s="108" t="s">
        <v>129</v>
      </c>
      <c r="U54" s="108">
        <v>0</v>
      </c>
      <c r="V54" s="112">
        <v>0</v>
      </c>
      <c r="W54" s="113">
        <v>0</v>
      </c>
    </row>
    <row r="55" spans="1:23" s="106" customFormat="1" ht="30" customHeight="1" x14ac:dyDescent="0.25">
      <c r="A55" s="116">
        <v>48</v>
      </c>
      <c r="B55" s="108" t="s">
        <v>269</v>
      </c>
      <c r="C55" s="109" t="s">
        <v>270</v>
      </c>
      <c r="D55" s="110" t="s">
        <v>271</v>
      </c>
      <c r="E55" s="110" t="s">
        <v>240</v>
      </c>
      <c r="F55" s="110" t="s">
        <v>272</v>
      </c>
      <c r="G55" s="263">
        <v>42381</v>
      </c>
      <c r="H55" s="263" t="s">
        <v>181</v>
      </c>
      <c r="I55" s="108" t="s">
        <v>112</v>
      </c>
      <c r="J55" s="111" t="s">
        <v>74</v>
      </c>
      <c r="K55" s="111" t="s">
        <v>113</v>
      </c>
      <c r="L55" s="111" t="s">
        <v>189</v>
      </c>
      <c r="M55" s="108"/>
      <c r="N55" s="112">
        <v>1482286.61</v>
      </c>
      <c r="O55" s="112">
        <v>261592.98</v>
      </c>
      <c r="P55" s="112">
        <v>465520.63</v>
      </c>
      <c r="Q55" s="112">
        <v>0</v>
      </c>
      <c r="R55" s="112">
        <v>397.97</v>
      </c>
      <c r="S55" s="112">
        <v>2209798.19</v>
      </c>
      <c r="T55" s="108" t="s">
        <v>129</v>
      </c>
      <c r="U55" s="108">
        <v>0</v>
      </c>
      <c r="V55" s="112">
        <v>0</v>
      </c>
      <c r="W55" s="113">
        <v>0</v>
      </c>
    </row>
    <row r="56" spans="1:23" s="106" customFormat="1" ht="30" customHeight="1" x14ac:dyDescent="0.25">
      <c r="A56" s="116">
        <v>49</v>
      </c>
      <c r="B56" s="108" t="s">
        <v>269</v>
      </c>
      <c r="C56" s="109" t="s">
        <v>273</v>
      </c>
      <c r="D56" s="110" t="s">
        <v>274</v>
      </c>
      <c r="E56" s="110" t="s">
        <v>240</v>
      </c>
      <c r="F56" s="110" t="s">
        <v>275</v>
      </c>
      <c r="G56" s="263">
        <v>42947</v>
      </c>
      <c r="H56" s="263" t="s">
        <v>181</v>
      </c>
      <c r="I56" s="108" t="s">
        <v>112</v>
      </c>
      <c r="J56" s="111" t="s">
        <v>74</v>
      </c>
      <c r="K56" s="111" t="s">
        <v>113</v>
      </c>
      <c r="L56" s="111" t="s">
        <v>189</v>
      </c>
      <c r="M56" s="108"/>
      <c r="N56" s="112">
        <v>1833735.88</v>
      </c>
      <c r="O56" s="112">
        <v>280453.71000000002</v>
      </c>
      <c r="P56" s="112">
        <v>43146.74</v>
      </c>
      <c r="Q56" s="112">
        <v>0</v>
      </c>
      <c r="R56" s="112">
        <v>189385.32</v>
      </c>
      <c r="S56" s="112">
        <v>2346721.65</v>
      </c>
      <c r="T56" s="108" t="s">
        <v>129</v>
      </c>
      <c r="U56" s="108">
        <v>0</v>
      </c>
      <c r="V56" s="112">
        <v>22944.79</v>
      </c>
      <c r="W56" s="113">
        <v>3509.2</v>
      </c>
    </row>
    <row r="57" spans="1:23" s="106" customFormat="1" ht="30" customHeight="1" x14ac:dyDescent="0.25">
      <c r="A57" s="116">
        <v>50</v>
      </c>
      <c r="B57" s="108" t="s">
        <v>269</v>
      </c>
      <c r="C57" s="109" t="s">
        <v>276</v>
      </c>
      <c r="D57" s="110" t="s">
        <v>277</v>
      </c>
      <c r="E57" s="110" t="s">
        <v>240</v>
      </c>
      <c r="F57" s="110" t="s">
        <v>278</v>
      </c>
      <c r="G57" s="263">
        <v>43160</v>
      </c>
      <c r="H57" s="263" t="s">
        <v>279</v>
      </c>
      <c r="I57" s="108" t="s">
        <v>112</v>
      </c>
      <c r="J57" s="111" t="s">
        <v>74</v>
      </c>
      <c r="K57" s="111" t="s">
        <v>113</v>
      </c>
      <c r="L57" s="111" t="s">
        <v>189</v>
      </c>
      <c r="M57" s="108"/>
      <c r="N57" s="112">
        <v>930463.37</v>
      </c>
      <c r="O57" s="112">
        <v>142306.16</v>
      </c>
      <c r="P57" s="112">
        <v>21893.26</v>
      </c>
      <c r="Q57" s="112">
        <v>0</v>
      </c>
      <c r="R57" s="112">
        <v>603784.31999999995</v>
      </c>
      <c r="S57" s="112">
        <v>1698447.11</v>
      </c>
      <c r="T57" s="108" t="s">
        <v>129</v>
      </c>
      <c r="U57" s="108">
        <v>0</v>
      </c>
      <c r="V57" s="112">
        <v>0</v>
      </c>
      <c r="W57" s="113">
        <v>0</v>
      </c>
    </row>
    <row r="58" spans="1:23" s="106" customFormat="1" ht="30" customHeight="1" x14ac:dyDescent="0.25">
      <c r="A58" s="116">
        <v>51</v>
      </c>
      <c r="B58" s="108" t="s">
        <v>280</v>
      </c>
      <c r="C58" s="109">
        <v>126696</v>
      </c>
      <c r="D58" s="110" t="s">
        <v>281</v>
      </c>
      <c r="E58" s="110" t="s">
        <v>240</v>
      </c>
      <c r="F58" s="110" t="s">
        <v>282</v>
      </c>
      <c r="G58" s="263">
        <v>43031</v>
      </c>
      <c r="H58" s="263" t="s">
        <v>283</v>
      </c>
      <c r="I58" s="108" t="s">
        <v>112</v>
      </c>
      <c r="J58" s="111" t="s">
        <v>74</v>
      </c>
      <c r="K58" s="111" t="s">
        <v>113</v>
      </c>
      <c r="L58" s="111" t="s">
        <v>189</v>
      </c>
      <c r="M58" s="108"/>
      <c r="N58" s="112">
        <v>2754320.02</v>
      </c>
      <c r="O58" s="112">
        <v>421248.94</v>
      </c>
      <c r="P58" s="112">
        <v>64807.51</v>
      </c>
      <c r="Q58" s="112">
        <v>0</v>
      </c>
      <c r="R58" s="112">
        <v>438691.97</v>
      </c>
      <c r="S58" s="112">
        <v>3679068.44</v>
      </c>
      <c r="T58" s="108" t="s">
        <v>129</v>
      </c>
      <c r="U58" s="108">
        <v>0</v>
      </c>
      <c r="V58" s="112">
        <v>0</v>
      </c>
      <c r="W58" s="113">
        <v>0</v>
      </c>
    </row>
    <row r="59" spans="1:23" s="106" customFormat="1" ht="30" customHeight="1" x14ac:dyDescent="0.25">
      <c r="A59" s="116">
        <v>52</v>
      </c>
      <c r="B59" s="108" t="s">
        <v>284</v>
      </c>
      <c r="C59" s="109">
        <v>117770</v>
      </c>
      <c r="D59" s="110" t="s">
        <v>285</v>
      </c>
      <c r="E59" s="110" t="s">
        <v>286</v>
      </c>
      <c r="F59" s="110" t="s">
        <v>287</v>
      </c>
      <c r="G59" s="263">
        <v>42074</v>
      </c>
      <c r="H59" s="263" t="s">
        <v>288</v>
      </c>
      <c r="I59" s="108" t="s">
        <v>112</v>
      </c>
      <c r="J59" s="111" t="s">
        <v>74</v>
      </c>
      <c r="K59" s="111" t="s">
        <v>289</v>
      </c>
      <c r="L59" s="111" t="s">
        <v>290</v>
      </c>
      <c r="M59" s="108" t="s">
        <v>291</v>
      </c>
      <c r="N59" s="112">
        <v>5388017.6399999997</v>
      </c>
      <c r="O59" s="112">
        <v>824049.75</v>
      </c>
      <c r="P59" s="112">
        <v>126776.89</v>
      </c>
      <c r="Q59" s="112">
        <v>0</v>
      </c>
      <c r="R59" s="112">
        <v>188772.14</v>
      </c>
      <c r="S59" s="112">
        <v>6527616.4199999999</v>
      </c>
      <c r="T59" s="108" t="s">
        <v>129</v>
      </c>
      <c r="U59" s="108">
        <v>3</v>
      </c>
      <c r="V59" s="112">
        <v>4119213.61</v>
      </c>
      <c r="W59" s="113">
        <v>245220.33</v>
      </c>
    </row>
    <row r="60" spans="1:23" s="106" customFormat="1" ht="30" customHeight="1" x14ac:dyDescent="0.25">
      <c r="A60" s="107">
        <v>53</v>
      </c>
      <c r="B60" s="108" t="s">
        <v>284</v>
      </c>
      <c r="C60" s="109">
        <v>116334</v>
      </c>
      <c r="D60" s="110" t="s">
        <v>292</v>
      </c>
      <c r="E60" s="110" t="s">
        <v>293</v>
      </c>
      <c r="F60" s="110" t="s">
        <v>294</v>
      </c>
      <c r="G60" s="263">
        <v>42339</v>
      </c>
      <c r="H60" s="263">
        <v>44896</v>
      </c>
      <c r="I60" s="108" t="s">
        <v>112</v>
      </c>
      <c r="J60" s="111" t="s">
        <v>74</v>
      </c>
      <c r="K60" s="111" t="s">
        <v>113</v>
      </c>
      <c r="L60" s="111" t="s">
        <v>189</v>
      </c>
      <c r="M60" s="108" t="s">
        <v>291</v>
      </c>
      <c r="N60" s="112">
        <v>14311326.1</v>
      </c>
      <c r="O60" s="112">
        <v>2188791.06</v>
      </c>
      <c r="P60" s="112">
        <v>336737.08</v>
      </c>
      <c r="Q60" s="112">
        <v>0</v>
      </c>
      <c r="R60" s="112">
        <v>4979295.5199999996</v>
      </c>
      <c r="S60" s="112">
        <v>21816149.760000002</v>
      </c>
      <c r="T60" s="108" t="s">
        <v>129</v>
      </c>
      <c r="U60" s="108">
        <v>1</v>
      </c>
      <c r="V60" s="112">
        <v>319041.65000000002</v>
      </c>
      <c r="W60" s="113">
        <v>48794.6</v>
      </c>
    </row>
    <row r="61" spans="1:23" s="106" customFormat="1" ht="30" customHeight="1" x14ac:dyDescent="0.25">
      <c r="A61" s="107">
        <v>54</v>
      </c>
      <c r="B61" s="108" t="s">
        <v>284</v>
      </c>
      <c r="C61" s="109">
        <v>119550</v>
      </c>
      <c r="D61" s="110" t="s">
        <v>295</v>
      </c>
      <c r="E61" s="110" t="s">
        <v>296</v>
      </c>
      <c r="F61" s="110" t="s">
        <v>297</v>
      </c>
      <c r="G61" s="263">
        <v>43084</v>
      </c>
      <c r="H61" s="263" t="s">
        <v>298</v>
      </c>
      <c r="I61" s="108" t="s">
        <v>112</v>
      </c>
      <c r="J61" s="111" t="s">
        <v>74</v>
      </c>
      <c r="K61" s="111" t="s">
        <v>299</v>
      </c>
      <c r="L61" s="111" t="s">
        <v>300</v>
      </c>
      <c r="M61" s="108" t="s">
        <v>291</v>
      </c>
      <c r="N61" s="112">
        <v>2348233.9900000002</v>
      </c>
      <c r="O61" s="112">
        <v>359141.67</v>
      </c>
      <c r="P61" s="112">
        <v>55252.56</v>
      </c>
      <c r="Q61" s="112">
        <v>0</v>
      </c>
      <c r="R61" s="112">
        <v>420260.8</v>
      </c>
      <c r="S61" s="112">
        <v>3182889.02</v>
      </c>
      <c r="T61" s="108" t="s">
        <v>129</v>
      </c>
      <c r="U61" s="108">
        <v>2</v>
      </c>
      <c r="V61" s="112">
        <v>1705711.9</v>
      </c>
      <c r="W61" s="113">
        <v>112913.46</v>
      </c>
    </row>
    <row r="62" spans="1:23" s="106" customFormat="1" ht="30" customHeight="1" x14ac:dyDescent="0.25">
      <c r="A62" s="116">
        <v>55</v>
      </c>
      <c r="B62" s="108" t="s">
        <v>284</v>
      </c>
      <c r="C62" s="109">
        <v>119940</v>
      </c>
      <c r="D62" s="110" t="s">
        <v>301</v>
      </c>
      <c r="E62" s="110" t="s">
        <v>302</v>
      </c>
      <c r="F62" s="110" t="s">
        <v>303</v>
      </c>
      <c r="G62" s="263">
        <v>43139</v>
      </c>
      <c r="H62" s="263">
        <v>44530</v>
      </c>
      <c r="I62" s="108" t="s">
        <v>112</v>
      </c>
      <c r="J62" s="111" t="s">
        <v>74</v>
      </c>
      <c r="K62" s="111" t="s">
        <v>304</v>
      </c>
      <c r="L62" s="111" t="s">
        <v>189</v>
      </c>
      <c r="M62" s="108" t="s">
        <v>291</v>
      </c>
      <c r="N62" s="112">
        <v>5697716.7699999996</v>
      </c>
      <c r="O62" s="112">
        <v>871415.51</v>
      </c>
      <c r="P62" s="112">
        <v>134063.92000000001</v>
      </c>
      <c r="Q62" s="112">
        <v>0</v>
      </c>
      <c r="R62" s="112">
        <v>18168</v>
      </c>
      <c r="S62" s="112">
        <v>6721364.2000000002</v>
      </c>
      <c r="T62" s="108" t="s">
        <v>129</v>
      </c>
      <c r="U62" s="108">
        <v>0</v>
      </c>
      <c r="V62" s="112">
        <v>839914.28</v>
      </c>
      <c r="W62" s="113">
        <v>3083.86</v>
      </c>
    </row>
    <row r="63" spans="1:23" s="106" customFormat="1" ht="30" customHeight="1" x14ac:dyDescent="0.25">
      <c r="A63" s="116">
        <v>56</v>
      </c>
      <c r="B63" s="108" t="s">
        <v>305</v>
      </c>
      <c r="C63" s="109">
        <v>118830</v>
      </c>
      <c r="D63" s="110" t="s">
        <v>306</v>
      </c>
      <c r="E63" s="110" t="s">
        <v>307</v>
      </c>
      <c r="F63" s="110" t="s">
        <v>308</v>
      </c>
      <c r="G63" s="263">
        <v>42014</v>
      </c>
      <c r="H63" s="263" t="s">
        <v>142</v>
      </c>
      <c r="I63" s="108" t="s">
        <v>112</v>
      </c>
      <c r="J63" s="111" t="s">
        <v>74</v>
      </c>
      <c r="K63" s="111" t="s">
        <v>185</v>
      </c>
      <c r="L63" s="111" t="s">
        <v>189</v>
      </c>
      <c r="M63" s="108" t="s">
        <v>291</v>
      </c>
      <c r="N63" s="112">
        <v>6962578.5099999998</v>
      </c>
      <c r="O63" s="112">
        <v>1064864.95</v>
      </c>
      <c r="P63" s="112">
        <v>163825.38</v>
      </c>
      <c r="Q63" s="112">
        <v>0</v>
      </c>
      <c r="R63" s="112">
        <v>111112.56</v>
      </c>
      <c r="S63" s="112">
        <v>8302381.4000000004</v>
      </c>
      <c r="T63" s="108" t="s">
        <v>129</v>
      </c>
      <c r="U63" s="108">
        <v>0</v>
      </c>
      <c r="V63" s="112">
        <v>0</v>
      </c>
      <c r="W63" s="113">
        <v>0</v>
      </c>
    </row>
    <row r="64" spans="1:23" s="106" customFormat="1" ht="30" customHeight="1" x14ac:dyDescent="0.25">
      <c r="A64" s="116">
        <v>57</v>
      </c>
      <c r="B64" s="108" t="s">
        <v>309</v>
      </c>
      <c r="C64" s="109">
        <v>115604</v>
      </c>
      <c r="D64" s="110" t="s">
        <v>310</v>
      </c>
      <c r="E64" s="110" t="s">
        <v>311</v>
      </c>
      <c r="F64" s="110" t="s">
        <v>312</v>
      </c>
      <c r="G64" s="263">
        <v>43137</v>
      </c>
      <c r="H64" s="263">
        <v>44561</v>
      </c>
      <c r="I64" s="108" t="s">
        <v>112</v>
      </c>
      <c r="J64" s="111" t="s">
        <v>74</v>
      </c>
      <c r="K64" s="111" t="s">
        <v>313</v>
      </c>
      <c r="L64" s="111" t="s">
        <v>189</v>
      </c>
      <c r="M64" s="108" t="s">
        <v>314</v>
      </c>
      <c r="N64" s="112">
        <v>72308584.859999999</v>
      </c>
      <c r="O64" s="112">
        <v>11058960.039999999</v>
      </c>
      <c r="P64" s="112">
        <v>1701378.47</v>
      </c>
      <c r="Q64" s="112">
        <v>0</v>
      </c>
      <c r="R64" s="112">
        <v>2910742.4</v>
      </c>
      <c r="S64" s="112">
        <v>87979665.769999996</v>
      </c>
      <c r="T64" s="108" t="s">
        <v>129</v>
      </c>
      <c r="U64" s="108">
        <v>0</v>
      </c>
      <c r="V64" s="112">
        <v>22753679.82</v>
      </c>
      <c r="W64" s="113">
        <v>912723.74</v>
      </c>
    </row>
    <row r="65" spans="1:23" s="106" customFormat="1" ht="30" customHeight="1" x14ac:dyDescent="0.25">
      <c r="A65" s="116">
        <v>58</v>
      </c>
      <c r="B65" s="108" t="s">
        <v>315</v>
      </c>
      <c r="C65" s="109">
        <v>112201</v>
      </c>
      <c r="D65" s="110" t="s">
        <v>316</v>
      </c>
      <c r="E65" s="110" t="s">
        <v>317</v>
      </c>
      <c r="F65" s="110" t="s">
        <v>318</v>
      </c>
      <c r="G65" s="263">
        <v>43188</v>
      </c>
      <c r="H65" s="263">
        <v>44592</v>
      </c>
      <c r="I65" s="108" t="s">
        <v>112</v>
      </c>
      <c r="J65" s="111" t="s">
        <v>74</v>
      </c>
      <c r="K65" s="111" t="s">
        <v>319</v>
      </c>
      <c r="L65" s="111" t="s">
        <v>189</v>
      </c>
      <c r="M65" s="108" t="s">
        <v>314</v>
      </c>
      <c r="N65" s="112">
        <v>39509559.700000003</v>
      </c>
      <c r="O65" s="112">
        <v>6042638.54</v>
      </c>
      <c r="P65" s="112">
        <v>929636.71</v>
      </c>
      <c r="Q65" s="112">
        <v>0</v>
      </c>
      <c r="R65" s="112">
        <v>657259.61</v>
      </c>
      <c r="S65" s="112">
        <v>47139094.560000002</v>
      </c>
      <c r="T65" s="108" t="s">
        <v>129</v>
      </c>
      <c r="U65" s="108">
        <v>0</v>
      </c>
      <c r="V65" s="112">
        <v>302809.27</v>
      </c>
      <c r="W65" s="113">
        <v>46312</v>
      </c>
    </row>
    <row r="66" spans="1:23" s="106" customFormat="1" ht="30" customHeight="1" x14ac:dyDescent="0.25">
      <c r="A66" s="116">
        <v>59</v>
      </c>
      <c r="B66" s="108" t="s">
        <v>320</v>
      </c>
      <c r="C66" s="109">
        <v>119599</v>
      </c>
      <c r="D66" s="110" t="s">
        <v>321</v>
      </c>
      <c r="E66" s="110" t="s">
        <v>322</v>
      </c>
      <c r="F66" s="110" t="s">
        <v>323</v>
      </c>
      <c r="G66" s="263">
        <v>42964</v>
      </c>
      <c r="H66" s="263">
        <v>45107</v>
      </c>
      <c r="I66" s="108" t="s">
        <v>112</v>
      </c>
      <c r="J66" s="111" t="s">
        <v>74</v>
      </c>
      <c r="K66" s="111" t="s">
        <v>74</v>
      </c>
      <c r="L66" s="111" t="s">
        <v>189</v>
      </c>
      <c r="M66" s="108" t="s">
        <v>324</v>
      </c>
      <c r="N66" s="112">
        <v>16185136.050000001</v>
      </c>
      <c r="O66" s="112">
        <v>2475373.75</v>
      </c>
      <c r="P66" s="112">
        <v>380826.73</v>
      </c>
      <c r="Q66" s="112">
        <v>0</v>
      </c>
      <c r="R66" s="112">
        <v>0</v>
      </c>
      <c r="S66" s="112">
        <v>19041336.530000001</v>
      </c>
      <c r="T66" s="108" t="s">
        <v>129</v>
      </c>
      <c r="U66" s="108">
        <v>1</v>
      </c>
      <c r="V66" s="112">
        <v>411079.9</v>
      </c>
      <c r="W66" s="113">
        <v>62871.01</v>
      </c>
    </row>
    <row r="67" spans="1:23" s="106" customFormat="1" ht="30" customHeight="1" x14ac:dyDescent="0.25">
      <c r="A67" s="116">
        <v>60</v>
      </c>
      <c r="B67" s="108" t="s">
        <v>325</v>
      </c>
      <c r="C67" s="109">
        <v>123713</v>
      </c>
      <c r="D67" s="110" t="s">
        <v>326</v>
      </c>
      <c r="E67" s="110" t="s">
        <v>327</v>
      </c>
      <c r="F67" s="110" t="s">
        <v>328</v>
      </c>
      <c r="G67" s="263">
        <v>42389</v>
      </c>
      <c r="H67" s="263">
        <v>44712</v>
      </c>
      <c r="I67" s="108" t="s">
        <v>112</v>
      </c>
      <c r="J67" s="111" t="s">
        <v>74</v>
      </c>
      <c r="K67" s="111" t="s">
        <v>149</v>
      </c>
      <c r="L67" s="111" t="s">
        <v>189</v>
      </c>
      <c r="M67" s="108"/>
      <c r="N67" s="112">
        <v>7467087.9500000002</v>
      </c>
      <c r="O67" s="112">
        <v>2986835.2</v>
      </c>
      <c r="P67" s="112">
        <v>213345.36</v>
      </c>
      <c r="Q67" s="112">
        <v>0</v>
      </c>
      <c r="R67" s="112">
        <v>10783.73</v>
      </c>
      <c r="S67" s="112">
        <v>10678052.24</v>
      </c>
      <c r="T67" s="108" t="s">
        <v>129</v>
      </c>
      <c r="U67" s="108">
        <v>0</v>
      </c>
      <c r="V67" s="112">
        <v>52367.5</v>
      </c>
      <c r="W67" s="113">
        <v>20947.009999999998</v>
      </c>
    </row>
    <row r="68" spans="1:23" s="106" customFormat="1" ht="30" customHeight="1" x14ac:dyDescent="0.25">
      <c r="A68" s="116">
        <v>61</v>
      </c>
      <c r="B68" s="108" t="s">
        <v>329</v>
      </c>
      <c r="C68" s="109" t="s">
        <v>330</v>
      </c>
      <c r="D68" s="110" t="s">
        <v>331</v>
      </c>
      <c r="E68" s="110" t="s">
        <v>332</v>
      </c>
      <c r="F68" s="110" t="s">
        <v>333</v>
      </c>
      <c r="G68" s="263">
        <v>42747</v>
      </c>
      <c r="H68" s="263" t="s">
        <v>279</v>
      </c>
      <c r="I68" s="108" t="s">
        <v>112</v>
      </c>
      <c r="J68" s="111" t="s">
        <v>74</v>
      </c>
      <c r="K68" s="111" t="s">
        <v>113</v>
      </c>
      <c r="L68" s="111" t="s">
        <v>189</v>
      </c>
      <c r="M68" s="108" t="s">
        <v>334</v>
      </c>
      <c r="N68" s="112">
        <v>4605686.09</v>
      </c>
      <c r="O68" s="112">
        <v>1842274.46</v>
      </c>
      <c r="P68" s="112">
        <v>131591.01999999999</v>
      </c>
      <c r="Q68" s="112">
        <v>0</v>
      </c>
      <c r="R68" s="112">
        <v>1308605.77</v>
      </c>
      <c r="S68" s="112">
        <v>7888157.3399999999</v>
      </c>
      <c r="T68" s="108" t="s">
        <v>129</v>
      </c>
      <c r="U68" s="108">
        <v>1</v>
      </c>
      <c r="V68" s="112">
        <v>76681.22</v>
      </c>
      <c r="W68" s="113">
        <v>30672.49</v>
      </c>
    </row>
    <row r="69" spans="1:23" s="106" customFormat="1" ht="30" customHeight="1" x14ac:dyDescent="0.25">
      <c r="A69" s="116">
        <v>62</v>
      </c>
      <c r="B69" s="108" t="s">
        <v>335</v>
      </c>
      <c r="C69" s="109">
        <v>121263</v>
      </c>
      <c r="D69" s="110" t="s">
        <v>336</v>
      </c>
      <c r="E69" s="110" t="s">
        <v>327</v>
      </c>
      <c r="F69" s="110" t="s">
        <v>337</v>
      </c>
      <c r="G69" s="263">
        <v>43634</v>
      </c>
      <c r="H69" s="263">
        <v>44712</v>
      </c>
      <c r="I69" s="108" t="s">
        <v>112</v>
      </c>
      <c r="J69" s="111" t="s">
        <v>74</v>
      </c>
      <c r="K69" s="111" t="s">
        <v>149</v>
      </c>
      <c r="L69" s="111" t="s">
        <v>189</v>
      </c>
      <c r="M69" s="108"/>
      <c r="N69" s="112">
        <v>2440690.7999999998</v>
      </c>
      <c r="O69" s="112">
        <v>373282.11</v>
      </c>
      <c r="P69" s="112">
        <v>57428.02</v>
      </c>
      <c r="Q69" s="112">
        <v>0</v>
      </c>
      <c r="R69" s="112">
        <v>1081024.49</v>
      </c>
      <c r="S69" s="112">
        <v>3952425.42</v>
      </c>
      <c r="T69" s="108" t="s">
        <v>129</v>
      </c>
      <c r="U69" s="108">
        <v>0</v>
      </c>
      <c r="V69" s="112">
        <v>657.48</v>
      </c>
      <c r="W69" s="113">
        <v>100.55</v>
      </c>
    </row>
    <row r="70" spans="1:23" s="106" customFormat="1" ht="30" customHeight="1" x14ac:dyDescent="0.25">
      <c r="A70" s="116">
        <v>63</v>
      </c>
      <c r="B70" s="108">
        <v>13.1</v>
      </c>
      <c r="C70" s="109" t="s">
        <v>338</v>
      </c>
      <c r="D70" s="110" t="s">
        <v>339</v>
      </c>
      <c r="E70" s="110" t="s">
        <v>327</v>
      </c>
      <c r="F70" s="110" t="s">
        <v>340</v>
      </c>
      <c r="G70" s="263">
        <v>41740</v>
      </c>
      <c r="H70" s="263">
        <v>45260</v>
      </c>
      <c r="I70" s="108" t="s">
        <v>112</v>
      </c>
      <c r="J70" s="111" t="s">
        <v>74</v>
      </c>
      <c r="K70" s="111" t="s">
        <v>149</v>
      </c>
      <c r="L70" s="111" t="s">
        <v>189</v>
      </c>
      <c r="M70" s="108"/>
      <c r="N70" s="112">
        <v>19794375.039999999</v>
      </c>
      <c r="O70" s="112">
        <v>3027374.96</v>
      </c>
      <c r="P70" s="112">
        <v>465750</v>
      </c>
      <c r="Q70" s="112">
        <v>0</v>
      </c>
      <c r="R70" s="112">
        <v>7353796.1699999999</v>
      </c>
      <c r="S70" s="112">
        <v>30641296.170000002</v>
      </c>
      <c r="T70" s="108" t="s">
        <v>129</v>
      </c>
      <c r="U70" s="108">
        <v>0</v>
      </c>
      <c r="V70" s="112">
        <v>0</v>
      </c>
      <c r="W70" s="113">
        <v>0</v>
      </c>
    </row>
    <row r="71" spans="1:23" s="106" customFormat="1" ht="30" customHeight="1" x14ac:dyDescent="0.25">
      <c r="A71" s="116">
        <v>64</v>
      </c>
      <c r="B71" s="108" t="s">
        <v>341</v>
      </c>
      <c r="C71" s="109">
        <v>122383</v>
      </c>
      <c r="D71" s="110" t="s">
        <v>342</v>
      </c>
      <c r="E71" s="110" t="s">
        <v>332</v>
      </c>
      <c r="F71" s="110" t="s">
        <v>343</v>
      </c>
      <c r="G71" s="263" t="s">
        <v>344</v>
      </c>
      <c r="H71" s="263" t="s">
        <v>345</v>
      </c>
      <c r="I71" s="108" t="s">
        <v>112</v>
      </c>
      <c r="J71" s="111" t="s">
        <v>74</v>
      </c>
      <c r="K71" s="111" t="s">
        <v>346</v>
      </c>
      <c r="L71" s="111" t="s">
        <v>189</v>
      </c>
      <c r="M71" s="108" t="s">
        <v>347</v>
      </c>
      <c r="N71" s="112">
        <v>5754358.2699999996</v>
      </c>
      <c r="O71" s="112">
        <v>880078.31</v>
      </c>
      <c r="P71" s="112">
        <v>135396.67000000001</v>
      </c>
      <c r="Q71" s="112">
        <v>0</v>
      </c>
      <c r="R71" s="112">
        <v>6336559.7199999997</v>
      </c>
      <c r="S71" s="112">
        <v>13106392.970000001</v>
      </c>
      <c r="T71" s="108" t="s">
        <v>129</v>
      </c>
      <c r="U71" s="108">
        <v>0</v>
      </c>
      <c r="V71" s="112">
        <v>0</v>
      </c>
      <c r="W71" s="113">
        <v>0</v>
      </c>
    </row>
    <row r="72" spans="1:23" s="106" customFormat="1" ht="30" customHeight="1" x14ac:dyDescent="0.25">
      <c r="A72" s="116">
        <v>65</v>
      </c>
      <c r="B72" s="108" t="s">
        <v>341</v>
      </c>
      <c r="C72" s="109">
        <v>120529</v>
      </c>
      <c r="D72" s="110" t="s">
        <v>348</v>
      </c>
      <c r="E72" s="110" t="s">
        <v>240</v>
      </c>
      <c r="F72" s="110" t="s">
        <v>349</v>
      </c>
      <c r="G72" s="263">
        <v>42737</v>
      </c>
      <c r="H72" s="263" t="s">
        <v>350</v>
      </c>
      <c r="I72" s="108" t="s">
        <v>112</v>
      </c>
      <c r="J72" s="111" t="s">
        <v>74</v>
      </c>
      <c r="K72" s="111" t="s">
        <v>113</v>
      </c>
      <c r="L72" s="111" t="s">
        <v>189</v>
      </c>
      <c r="M72" s="108" t="s">
        <v>347</v>
      </c>
      <c r="N72" s="112">
        <v>11875777.59</v>
      </c>
      <c r="O72" s="112">
        <v>1816295.38</v>
      </c>
      <c r="P72" s="112">
        <v>279430.07</v>
      </c>
      <c r="Q72" s="112">
        <v>0</v>
      </c>
      <c r="R72" s="112">
        <v>0</v>
      </c>
      <c r="S72" s="112">
        <v>13971503.039999999</v>
      </c>
      <c r="T72" s="108" t="s">
        <v>129</v>
      </c>
      <c r="U72" s="108">
        <v>0</v>
      </c>
      <c r="V72" s="112">
        <v>0</v>
      </c>
      <c r="W72" s="113">
        <v>0</v>
      </c>
    </row>
    <row r="73" spans="1:23" s="106" customFormat="1" ht="30" customHeight="1" x14ac:dyDescent="0.25">
      <c r="A73" s="116">
        <v>66</v>
      </c>
      <c r="B73" s="108" t="s">
        <v>341</v>
      </c>
      <c r="C73" s="109" t="s">
        <v>351</v>
      </c>
      <c r="D73" s="110" t="s">
        <v>352</v>
      </c>
      <c r="E73" s="110" t="s">
        <v>353</v>
      </c>
      <c r="F73" s="110" t="s">
        <v>354</v>
      </c>
      <c r="G73" s="263">
        <v>42797</v>
      </c>
      <c r="H73" s="263" t="s">
        <v>355</v>
      </c>
      <c r="I73" s="108" t="s">
        <v>112</v>
      </c>
      <c r="J73" s="111" t="s">
        <v>74</v>
      </c>
      <c r="K73" s="111" t="s">
        <v>356</v>
      </c>
      <c r="L73" s="111" t="s">
        <v>189</v>
      </c>
      <c r="M73" s="108" t="s">
        <v>347</v>
      </c>
      <c r="N73" s="112">
        <v>2113223.8365000002</v>
      </c>
      <c r="O73" s="112">
        <v>323198.93969999999</v>
      </c>
      <c r="P73" s="112">
        <v>49722.91</v>
      </c>
      <c r="Q73" s="112">
        <v>0</v>
      </c>
      <c r="R73" s="112">
        <v>7163.8</v>
      </c>
      <c r="S73" s="112">
        <v>2493309.4862000002</v>
      </c>
      <c r="T73" s="108" t="s">
        <v>129</v>
      </c>
      <c r="U73" s="108">
        <v>0</v>
      </c>
      <c r="V73" s="112">
        <v>0</v>
      </c>
      <c r="W73" s="113">
        <v>0</v>
      </c>
    </row>
    <row r="74" spans="1:23" s="106" customFormat="1" ht="30" customHeight="1" x14ac:dyDescent="0.25">
      <c r="A74" s="116">
        <v>67</v>
      </c>
      <c r="B74" s="108" t="s">
        <v>341</v>
      </c>
      <c r="C74" s="109">
        <v>123716</v>
      </c>
      <c r="D74" s="110" t="s">
        <v>357</v>
      </c>
      <c r="E74" s="110" t="s">
        <v>358</v>
      </c>
      <c r="F74" s="110" t="s">
        <v>359</v>
      </c>
      <c r="G74" s="263">
        <v>43070</v>
      </c>
      <c r="H74" s="263">
        <v>45169</v>
      </c>
      <c r="I74" s="108" t="s">
        <v>112</v>
      </c>
      <c r="J74" s="111" t="s">
        <v>74</v>
      </c>
      <c r="K74" s="111" t="s">
        <v>360</v>
      </c>
      <c r="L74" s="111" t="s">
        <v>189</v>
      </c>
      <c r="M74" s="108" t="s">
        <v>347</v>
      </c>
      <c r="N74" s="112">
        <v>4835473.5199999996</v>
      </c>
      <c r="O74" s="112">
        <v>739543.00809999998</v>
      </c>
      <c r="P74" s="112">
        <v>113775.84</v>
      </c>
      <c r="Q74" s="112">
        <v>0</v>
      </c>
      <c r="R74" s="112">
        <v>52307.76</v>
      </c>
      <c r="S74" s="112">
        <v>5741100.1281000003</v>
      </c>
      <c r="T74" s="108" t="s">
        <v>129</v>
      </c>
      <c r="U74" s="108">
        <v>0</v>
      </c>
      <c r="V74" s="112">
        <v>0</v>
      </c>
      <c r="W74" s="113">
        <v>0</v>
      </c>
    </row>
    <row r="75" spans="1:23" s="106" customFormat="1" ht="30" customHeight="1" x14ac:dyDescent="0.25">
      <c r="A75" s="116">
        <v>68</v>
      </c>
      <c r="B75" s="108">
        <v>10.199999999999999</v>
      </c>
      <c r="C75" s="109">
        <v>123014</v>
      </c>
      <c r="D75" s="110" t="s">
        <v>361</v>
      </c>
      <c r="E75" s="110" t="s">
        <v>362</v>
      </c>
      <c r="F75" s="110" t="s">
        <v>363</v>
      </c>
      <c r="G75" s="263">
        <v>42373</v>
      </c>
      <c r="H75" s="263" t="s">
        <v>345</v>
      </c>
      <c r="I75" s="108" t="s">
        <v>112</v>
      </c>
      <c r="J75" s="111" t="s">
        <v>74</v>
      </c>
      <c r="K75" s="111" t="s">
        <v>149</v>
      </c>
      <c r="L75" s="111" t="s">
        <v>189</v>
      </c>
      <c r="M75" s="108" t="s">
        <v>364</v>
      </c>
      <c r="N75" s="112">
        <v>12859579.237500001</v>
      </c>
      <c r="O75" s="112">
        <v>1966759.1775</v>
      </c>
      <c r="P75" s="112">
        <v>302578.33</v>
      </c>
      <c r="Q75" s="112">
        <v>0</v>
      </c>
      <c r="R75" s="112">
        <v>898965.97</v>
      </c>
      <c r="S75" s="112">
        <v>16027882.715</v>
      </c>
      <c r="T75" s="108" t="s">
        <v>129</v>
      </c>
      <c r="U75" s="108">
        <v>0</v>
      </c>
      <c r="V75" s="112">
        <v>0</v>
      </c>
      <c r="W75" s="113">
        <v>0</v>
      </c>
    </row>
    <row r="76" spans="1:23" s="106" customFormat="1" ht="30" customHeight="1" x14ac:dyDescent="0.25">
      <c r="A76" s="116">
        <v>69</v>
      </c>
      <c r="B76" s="108" t="s">
        <v>341</v>
      </c>
      <c r="C76" s="109">
        <v>120314</v>
      </c>
      <c r="D76" s="110" t="s">
        <v>365</v>
      </c>
      <c r="E76" s="110" t="s">
        <v>366</v>
      </c>
      <c r="F76" s="110" t="s">
        <v>367</v>
      </c>
      <c r="G76" s="263" t="s">
        <v>368</v>
      </c>
      <c r="H76" s="263" t="s">
        <v>268</v>
      </c>
      <c r="I76" s="108" t="s">
        <v>112</v>
      </c>
      <c r="J76" s="111" t="s">
        <v>74</v>
      </c>
      <c r="K76" s="111" t="s">
        <v>369</v>
      </c>
      <c r="L76" s="111" t="s">
        <v>189</v>
      </c>
      <c r="M76" s="108" t="s">
        <v>347</v>
      </c>
      <c r="N76" s="112">
        <v>6959322.0700000003</v>
      </c>
      <c r="O76" s="112">
        <v>1064366.8700000001</v>
      </c>
      <c r="P76" s="112">
        <v>163748.78</v>
      </c>
      <c r="Q76" s="112">
        <v>0</v>
      </c>
      <c r="R76" s="112">
        <v>0</v>
      </c>
      <c r="S76" s="112">
        <v>8187437.7199999997</v>
      </c>
      <c r="T76" s="108" t="s">
        <v>129</v>
      </c>
      <c r="U76" s="108">
        <v>1</v>
      </c>
      <c r="V76" s="112">
        <v>19906.73</v>
      </c>
      <c r="W76" s="113">
        <v>3044.57</v>
      </c>
    </row>
    <row r="77" spans="1:23" s="106" customFormat="1" ht="30" customHeight="1" x14ac:dyDescent="0.25">
      <c r="A77" s="232" t="s">
        <v>370</v>
      </c>
      <c r="B77" s="232"/>
      <c r="C77" s="232"/>
      <c r="D77" s="232"/>
      <c r="E77" s="232"/>
      <c r="F77" s="232"/>
      <c r="G77" s="232"/>
      <c r="H77" s="232"/>
      <c r="I77" s="232"/>
      <c r="J77" s="232"/>
      <c r="K77" s="232"/>
      <c r="L77" s="232"/>
      <c r="M77" s="232"/>
      <c r="N77" s="117">
        <f t="shared" ref="N77:S77" si="0">SUM(N8:N76)</f>
        <v>421786896.98299992</v>
      </c>
      <c r="O77" s="117">
        <f t="shared" si="0"/>
        <v>68515163.811300024</v>
      </c>
      <c r="P77" s="117">
        <f t="shared" si="0"/>
        <v>27699268.950000003</v>
      </c>
      <c r="Q77" s="117">
        <f t="shared" si="0"/>
        <v>33485681.119999997</v>
      </c>
      <c r="R77" s="117">
        <f t="shared" si="0"/>
        <v>60694325.969999991</v>
      </c>
      <c r="S77" s="117">
        <f t="shared" si="0"/>
        <v>578695655.71430004</v>
      </c>
      <c r="T77" s="118"/>
      <c r="U77" s="118"/>
      <c r="V77" s="117">
        <f>SUM(V8:V76)</f>
        <v>61857183.759999983</v>
      </c>
      <c r="W77" s="265">
        <f>SUM(W8:W76)</f>
        <v>6996127.5099999998</v>
      </c>
    </row>
    <row r="79" spans="1:23" x14ac:dyDescent="0.25">
      <c r="S79" s="119"/>
    </row>
  </sheetData>
  <mergeCells count="26">
    <mergeCell ref="I5:I7"/>
    <mergeCell ref="J5:J7"/>
    <mergeCell ref="K5:K7"/>
    <mergeCell ref="C2:F2"/>
    <mergeCell ref="A5:A7"/>
    <mergeCell ref="B5:B7"/>
    <mergeCell ref="C5:C7"/>
    <mergeCell ref="D5:D7"/>
    <mergeCell ref="E5:E7"/>
    <mergeCell ref="F5:F7"/>
    <mergeCell ref="A77:M77"/>
    <mergeCell ref="U5:U7"/>
    <mergeCell ref="V5:W5"/>
    <mergeCell ref="N6:O6"/>
    <mergeCell ref="P6:P7"/>
    <mergeCell ref="Q6:Q7"/>
    <mergeCell ref="R6:R7"/>
    <mergeCell ref="V6:V7"/>
    <mergeCell ref="W6:W7"/>
    <mergeCell ref="L5:L7"/>
    <mergeCell ref="M5:M7"/>
    <mergeCell ref="N5:P5"/>
    <mergeCell ref="S5:S7"/>
    <mergeCell ref="T5:T7"/>
    <mergeCell ref="G5:G7"/>
    <mergeCell ref="H5:H7"/>
  </mergeCells>
  <conditionalFormatting sqref="C1 C3:C7">
    <cfRule type="duplicateValues" dxfId="7" priority="2"/>
  </conditionalFormatting>
  <conditionalFormatting sqref="C8:C76">
    <cfRule type="duplicateValues" dxfId="6" priority="3"/>
    <cfRule type="duplicateValues" dxfId="5" priority="4"/>
  </conditionalFormatting>
  <pageMargins left="0.7" right="0.7" top="0.75" bottom="0.75" header="0.51180555555555496" footer="0.51180555555555496"/>
  <pageSetup paperSize="8" firstPageNumber="0" fitToHeight="0" orientation="landscape"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MJ18"/>
  <sheetViews>
    <sheetView zoomScale="80" zoomScaleNormal="80" workbookViewId="0">
      <selection activeCell="F24" sqref="F24"/>
    </sheetView>
  </sheetViews>
  <sheetFormatPr defaultColWidth="9.140625" defaultRowHeight="15" x14ac:dyDescent="0.25"/>
  <cols>
    <col min="1" max="1" width="20.28515625" style="120" customWidth="1"/>
    <col min="2" max="2" width="9.42578125" style="120" customWidth="1"/>
    <col min="3" max="3" width="51.85546875" style="120" customWidth="1"/>
    <col min="4" max="4" width="16.5703125" style="120" customWidth="1"/>
    <col min="5" max="5" width="9.42578125" style="120" customWidth="1"/>
    <col min="6" max="7" width="26.85546875" style="121" customWidth="1"/>
    <col min="8" max="8" width="36.28515625" style="121" customWidth="1"/>
    <col min="9" max="10" width="11.85546875" style="120" customWidth="1"/>
    <col min="11" max="11" width="9.42578125" style="120" customWidth="1"/>
    <col min="12" max="13" width="9.140625" style="120"/>
    <col min="14" max="14" width="18.5703125" style="120" customWidth="1"/>
    <col min="15" max="15" width="30.140625" style="121" customWidth="1"/>
    <col min="16" max="16" width="10.85546875" style="120" customWidth="1"/>
    <col min="17" max="18" width="21.140625" style="120" customWidth="1"/>
    <col min="19" max="19" width="19.42578125" style="120" customWidth="1"/>
    <col min="20" max="21" width="12" style="120" customWidth="1"/>
    <col min="22" max="22" width="19" style="120" customWidth="1"/>
    <col min="23" max="23" width="23.7109375" style="120" customWidth="1"/>
    <col min="24" max="24" width="14.7109375" style="120" customWidth="1"/>
    <col min="25" max="25" width="14" style="120" customWidth="1"/>
    <col min="26" max="26" width="14.7109375" style="120" customWidth="1"/>
    <col min="27" max="1024" width="9.140625" style="120"/>
  </cols>
  <sheetData>
    <row r="1" spans="1:26" ht="30.75" customHeight="1" x14ac:dyDescent="0.25">
      <c r="C1" s="252" t="s">
        <v>371</v>
      </c>
      <c r="D1" s="252"/>
      <c r="E1" s="252"/>
      <c r="F1" s="252"/>
      <c r="G1" s="252"/>
      <c r="H1" s="252"/>
      <c r="I1" s="252"/>
      <c r="J1" s="252"/>
    </row>
    <row r="4" spans="1:26" s="124" customFormat="1" ht="15.75" customHeight="1" x14ac:dyDescent="0.25">
      <c r="A4" s="253" t="s">
        <v>372</v>
      </c>
      <c r="B4" s="248" t="s">
        <v>98</v>
      </c>
      <c r="C4" s="248" t="s">
        <v>99</v>
      </c>
      <c r="D4" s="248" t="s">
        <v>373</v>
      </c>
      <c r="E4" s="248" t="s">
        <v>374</v>
      </c>
      <c r="F4" s="248" t="s">
        <v>18</v>
      </c>
      <c r="G4" s="248" t="s">
        <v>375</v>
      </c>
      <c r="H4" s="248" t="s">
        <v>23</v>
      </c>
      <c r="I4" s="248" t="s">
        <v>376</v>
      </c>
      <c r="J4" s="248" t="s">
        <v>377</v>
      </c>
      <c r="K4" s="248" t="s">
        <v>378</v>
      </c>
      <c r="L4" s="248" t="s">
        <v>379</v>
      </c>
      <c r="M4" s="248" t="s">
        <v>380</v>
      </c>
      <c r="N4" s="248" t="s">
        <v>381</v>
      </c>
      <c r="O4" s="248" t="s">
        <v>382</v>
      </c>
      <c r="P4" s="248" t="s">
        <v>30</v>
      </c>
      <c r="Q4" s="249" t="s">
        <v>383</v>
      </c>
      <c r="R4" s="249"/>
      <c r="S4" s="249"/>
      <c r="T4" s="122"/>
      <c r="U4" s="122"/>
      <c r="V4" s="250" t="s">
        <v>35</v>
      </c>
      <c r="W4" s="251" t="s">
        <v>384</v>
      </c>
      <c r="X4" s="251" t="s">
        <v>385</v>
      </c>
      <c r="Y4" s="244" t="s">
        <v>38</v>
      </c>
      <c r="Z4" s="244"/>
    </row>
    <row r="5" spans="1:26" s="124" customFormat="1" ht="15.75" customHeight="1" x14ac:dyDescent="0.25">
      <c r="A5" s="253"/>
      <c r="B5" s="248"/>
      <c r="C5" s="248"/>
      <c r="D5" s="248"/>
      <c r="E5" s="248"/>
      <c r="F5" s="248"/>
      <c r="G5" s="248"/>
      <c r="H5" s="248"/>
      <c r="I5" s="248"/>
      <c r="J5" s="248"/>
      <c r="K5" s="248"/>
      <c r="L5" s="248"/>
      <c r="M5" s="248"/>
      <c r="N5" s="248"/>
      <c r="O5" s="248"/>
      <c r="P5" s="248"/>
      <c r="Q5" s="245" t="s">
        <v>104</v>
      </c>
      <c r="R5" s="245"/>
      <c r="S5" s="246" t="s">
        <v>386</v>
      </c>
      <c r="T5" s="246" t="s">
        <v>106</v>
      </c>
      <c r="U5" s="246" t="s">
        <v>33</v>
      </c>
      <c r="V5" s="250"/>
      <c r="W5" s="251"/>
      <c r="X5" s="251"/>
      <c r="Y5" s="246" t="s">
        <v>39</v>
      </c>
      <c r="Z5" s="247" t="s">
        <v>40</v>
      </c>
    </row>
    <row r="6" spans="1:26" s="124" customFormat="1" ht="41.25" customHeight="1" x14ac:dyDescent="0.25">
      <c r="A6" s="253"/>
      <c r="B6" s="248"/>
      <c r="C6" s="248"/>
      <c r="D6" s="248"/>
      <c r="E6" s="248"/>
      <c r="F6" s="248"/>
      <c r="G6" s="248"/>
      <c r="H6" s="248"/>
      <c r="I6" s="248"/>
      <c r="J6" s="248"/>
      <c r="K6" s="248"/>
      <c r="L6" s="248"/>
      <c r="M6" s="248"/>
      <c r="N6" s="248"/>
      <c r="O6" s="248"/>
      <c r="P6" s="248"/>
      <c r="Q6" s="126" t="s">
        <v>39</v>
      </c>
      <c r="R6" s="126" t="s">
        <v>107</v>
      </c>
      <c r="S6" s="246"/>
      <c r="T6" s="246"/>
      <c r="U6" s="246"/>
      <c r="V6" s="246"/>
      <c r="W6" s="251"/>
      <c r="X6" s="251"/>
      <c r="Y6" s="246"/>
      <c r="Z6" s="247"/>
    </row>
    <row r="7" spans="1:26" s="121" customFormat="1" ht="30" customHeight="1" x14ac:dyDescent="0.25">
      <c r="A7" s="127" t="s">
        <v>387</v>
      </c>
      <c r="B7" s="128">
        <v>1</v>
      </c>
      <c r="C7" s="128" t="s">
        <v>388</v>
      </c>
      <c r="D7" s="129">
        <v>90</v>
      </c>
      <c r="E7" s="129">
        <v>108923</v>
      </c>
      <c r="F7" s="130" t="s">
        <v>389</v>
      </c>
      <c r="G7" s="130" t="s">
        <v>390</v>
      </c>
      <c r="H7" s="129" t="s">
        <v>391</v>
      </c>
      <c r="I7" s="131">
        <v>43306</v>
      </c>
      <c r="J7" s="132">
        <v>44036</v>
      </c>
      <c r="K7" s="133">
        <v>84.1</v>
      </c>
      <c r="L7" s="130" t="s">
        <v>392</v>
      </c>
      <c r="M7" s="129" t="s">
        <v>53</v>
      </c>
      <c r="N7" s="129" t="s">
        <v>393</v>
      </c>
      <c r="O7" s="130" t="s">
        <v>394</v>
      </c>
      <c r="P7" s="129">
        <v>115</v>
      </c>
      <c r="Q7" s="134">
        <v>837825.55</v>
      </c>
      <c r="R7" s="134">
        <v>147851.51999999999</v>
      </c>
      <c r="S7" s="134">
        <v>9849.75</v>
      </c>
      <c r="T7" s="134">
        <v>0</v>
      </c>
      <c r="U7" s="135">
        <v>0</v>
      </c>
      <c r="V7" s="135">
        <v>995526.82</v>
      </c>
      <c r="W7" s="136" t="s">
        <v>116</v>
      </c>
      <c r="X7" s="137" t="s">
        <v>395</v>
      </c>
      <c r="Y7" s="138">
        <v>778846.74</v>
      </c>
      <c r="Z7" s="139">
        <v>132879.88</v>
      </c>
    </row>
    <row r="8" spans="1:26" s="121" customFormat="1" ht="30" customHeight="1" x14ac:dyDescent="0.25">
      <c r="A8" s="140" t="s">
        <v>396</v>
      </c>
      <c r="B8" s="136">
        <v>2</v>
      </c>
      <c r="C8" s="136" t="s">
        <v>397</v>
      </c>
      <c r="D8" s="136">
        <v>138</v>
      </c>
      <c r="E8" s="136">
        <v>115021</v>
      </c>
      <c r="F8" s="136" t="s">
        <v>398</v>
      </c>
      <c r="G8" s="136" t="s">
        <v>399</v>
      </c>
      <c r="H8" s="136" t="s">
        <v>400</v>
      </c>
      <c r="I8" s="141">
        <v>43145</v>
      </c>
      <c r="J8" s="141">
        <v>44435</v>
      </c>
      <c r="K8" s="142">
        <v>0.84999999988972197</v>
      </c>
      <c r="L8" s="136" t="s">
        <v>392</v>
      </c>
      <c r="M8" s="136" t="s">
        <v>53</v>
      </c>
      <c r="N8" s="136" t="s">
        <v>401</v>
      </c>
      <c r="O8" s="136" t="s">
        <v>402</v>
      </c>
      <c r="P8" s="136">
        <v>110</v>
      </c>
      <c r="Q8" s="143">
        <v>15338735.65</v>
      </c>
      <c r="R8" s="143">
        <v>2695914.2</v>
      </c>
      <c r="S8" s="143">
        <v>101382.27</v>
      </c>
      <c r="T8" s="144">
        <v>0</v>
      </c>
      <c r="U8" s="144">
        <v>0</v>
      </c>
      <c r="V8" s="143">
        <v>18136032.120000001</v>
      </c>
      <c r="W8" s="136" t="s">
        <v>403</v>
      </c>
      <c r="X8" s="145" t="s">
        <v>404</v>
      </c>
      <c r="Y8" s="144">
        <v>9247463.25</v>
      </c>
      <c r="Z8" s="146">
        <v>1348272.3</v>
      </c>
    </row>
    <row r="9" spans="1:26" s="121" customFormat="1" ht="30" customHeight="1" x14ac:dyDescent="0.25">
      <c r="A9" s="140" t="s">
        <v>396</v>
      </c>
      <c r="B9" s="136">
        <v>3</v>
      </c>
      <c r="C9" s="136" t="s">
        <v>397</v>
      </c>
      <c r="D9" s="136">
        <v>138</v>
      </c>
      <c r="E9" s="136">
        <v>115384</v>
      </c>
      <c r="F9" s="136" t="s">
        <v>405</v>
      </c>
      <c r="G9" s="136" t="s">
        <v>406</v>
      </c>
      <c r="H9" s="136" t="s">
        <v>407</v>
      </c>
      <c r="I9" s="141">
        <v>43147</v>
      </c>
      <c r="J9" s="141">
        <v>44362</v>
      </c>
      <c r="K9" s="142">
        <v>0.85</v>
      </c>
      <c r="L9" s="136" t="s">
        <v>392</v>
      </c>
      <c r="M9" s="136" t="s">
        <v>53</v>
      </c>
      <c r="N9" s="136" t="s">
        <v>408</v>
      </c>
      <c r="O9" s="136" t="s">
        <v>409</v>
      </c>
      <c r="P9" s="136">
        <v>110</v>
      </c>
      <c r="Q9" s="143">
        <v>14590104.74</v>
      </c>
      <c r="R9" s="143">
        <v>2394151.2799999998</v>
      </c>
      <c r="S9" s="143">
        <v>180573.05</v>
      </c>
      <c r="T9" s="144">
        <v>0</v>
      </c>
      <c r="U9" s="144">
        <v>0</v>
      </c>
      <c r="V9" s="143">
        <v>17164829.07</v>
      </c>
      <c r="W9" s="136" t="s">
        <v>403</v>
      </c>
      <c r="X9" s="145" t="s">
        <v>410</v>
      </c>
      <c r="Y9" s="144">
        <v>9883745.8499999996</v>
      </c>
      <c r="Z9" s="146">
        <v>1332613.19</v>
      </c>
    </row>
    <row r="10" spans="1:26" s="121" customFormat="1" ht="30" customHeight="1" x14ac:dyDescent="0.25">
      <c r="A10" s="147" t="s">
        <v>396</v>
      </c>
      <c r="B10" s="148">
        <v>4</v>
      </c>
      <c r="C10" s="148" t="s">
        <v>411</v>
      </c>
      <c r="D10" s="148">
        <v>390</v>
      </c>
      <c r="E10" s="148">
        <v>123211</v>
      </c>
      <c r="F10" s="148" t="s">
        <v>412</v>
      </c>
      <c r="G10" s="148" t="s">
        <v>413</v>
      </c>
      <c r="H10" s="148" t="s">
        <v>414</v>
      </c>
      <c r="I10" s="149">
        <v>43357</v>
      </c>
      <c r="J10" s="149">
        <v>45230</v>
      </c>
      <c r="K10" s="150">
        <v>0.95</v>
      </c>
      <c r="L10" s="148" t="s">
        <v>112</v>
      </c>
      <c r="M10" s="148" t="s">
        <v>53</v>
      </c>
      <c r="N10" s="148" t="s">
        <v>415</v>
      </c>
      <c r="O10" s="148" t="s">
        <v>416</v>
      </c>
      <c r="P10" s="148">
        <v>114</v>
      </c>
      <c r="Q10" s="151">
        <v>1656796.58</v>
      </c>
      <c r="R10" s="151">
        <v>87199.77</v>
      </c>
      <c r="S10" s="151">
        <v>0</v>
      </c>
      <c r="T10" s="152">
        <v>0</v>
      </c>
      <c r="U10" s="152">
        <v>0</v>
      </c>
      <c r="V10" s="151">
        <v>1743996.35</v>
      </c>
      <c r="W10" s="148" t="s">
        <v>403</v>
      </c>
      <c r="X10" s="153" t="s">
        <v>417</v>
      </c>
      <c r="Y10" s="152">
        <v>765647.28</v>
      </c>
      <c r="Z10" s="154">
        <v>27034.74</v>
      </c>
    </row>
    <row r="11" spans="1:26" s="121" customFormat="1" ht="30" customHeight="1" x14ac:dyDescent="0.25">
      <c r="A11" s="147" t="s">
        <v>418</v>
      </c>
      <c r="B11" s="148">
        <v>5</v>
      </c>
      <c r="C11" s="148" t="s">
        <v>419</v>
      </c>
      <c r="D11" s="148">
        <v>476</v>
      </c>
      <c r="E11" s="148">
        <v>129310</v>
      </c>
      <c r="F11" s="148" t="s">
        <v>420</v>
      </c>
      <c r="G11" s="148" t="s">
        <v>421</v>
      </c>
      <c r="H11" s="148" t="s">
        <v>422</v>
      </c>
      <c r="I11" s="149">
        <v>43957</v>
      </c>
      <c r="J11" s="149">
        <v>44686</v>
      </c>
      <c r="K11" s="150" t="s">
        <v>423</v>
      </c>
      <c r="L11" s="148" t="s">
        <v>392</v>
      </c>
      <c r="M11" s="148" t="s">
        <v>53</v>
      </c>
      <c r="N11" s="148" t="s">
        <v>424</v>
      </c>
      <c r="O11" s="148" t="s">
        <v>425</v>
      </c>
      <c r="P11" s="148">
        <v>106</v>
      </c>
      <c r="Q11" s="151">
        <v>5130281.3099999996</v>
      </c>
      <c r="R11" s="151">
        <v>883729.51</v>
      </c>
      <c r="S11" s="151">
        <v>21614.240000000002</v>
      </c>
      <c r="T11" s="152">
        <v>0</v>
      </c>
      <c r="U11" s="152">
        <v>0</v>
      </c>
      <c r="V11" s="151">
        <v>6035625.0599999996</v>
      </c>
      <c r="W11" s="148" t="s">
        <v>403</v>
      </c>
      <c r="X11" s="153">
        <v>0</v>
      </c>
      <c r="Y11" s="152">
        <v>590359.96</v>
      </c>
      <c r="Z11" s="154">
        <v>16868.59</v>
      </c>
    </row>
    <row r="12" spans="1:26" ht="30.75" customHeight="1" x14ac:dyDescent="0.25">
      <c r="A12" s="243" t="s">
        <v>11</v>
      </c>
      <c r="B12" s="243"/>
      <c r="C12" s="243"/>
      <c r="D12" s="243"/>
      <c r="E12" s="243"/>
      <c r="F12" s="243"/>
      <c r="G12" s="243"/>
      <c r="H12" s="243"/>
      <c r="I12" s="243"/>
      <c r="J12" s="243"/>
      <c r="K12" s="243"/>
      <c r="L12" s="243"/>
      <c r="M12" s="243"/>
      <c r="N12" s="243"/>
      <c r="O12" s="243"/>
      <c r="P12" s="243"/>
      <c r="Q12" s="155">
        <f t="shared" ref="Q12:V12" si="0">SUM(Q7:Q11)</f>
        <v>37553743.830000006</v>
      </c>
      <c r="R12" s="155">
        <f t="shared" si="0"/>
        <v>6208846.2799999993</v>
      </c>
      <c r="S12" s="155">
        <f t="shared" si="0"/>
        <v>313419.31</v>
      </c>
      <c r="T12" s="155">
        <f t="shared" si="0"/>
        <v>0</v>
      </c>
      <c r="U12" s="155">
        <f t="shared" si="0"/>
        <v>0</v>
      </c>
      <c r="V12" s="155">
        <f t="shared" si="0"/>
        <v>44076009.420000009</v>
      </c>
      <c r="W12" s="156"/>
      <c r="X12" s="156"/>
      <c r="Y12" s="155">
        <f>SUM(Y7:Y11)</f>
        <v>21266063.080000002</v>
      </c>
      <c r="Z12" s="157">
        <f>SUM(Z7:Z11)</f>
        <v>2857668.7</v>
      </c>
    </row>
    <row r="15" spans="1:26" x14ac:dyDescent="0.25">
      <c r="Q15" s="158"/>
    </row>
    <row r="16" spans="1:26" x14ac:dyDescent="0.25">
      <c r="Q16" s="158"/>
    </row>
    <row r="18" spans="17:22" x14ac:dyDescent="0.25">
      <c r="Q18" s="158"/>
      <c r="V18" s="158"/>
    </row>
  </sheetData>
  <mergeCells count="29">
    <mergeCell ref="N4:N6"/>
    <mergeCell ref="O4:O6"/>
    <mergeCell ref="C1:J1"/>
    <mergeCell ref="A4:A6"/>
    <mergeCell ref="B4:B6"/>
    <mergeCell ref="C4:C6"/>
    <mergeCell ref="D4:D6"/>
    <mergeCell ref="E4:E6"/>
    <mergeCell ref="F4:F6"/>
    <mergeCell ref="G4:G6"/>
    <mergeCell ref="H4:H6"/>
    <mergeCell ref="I4:I6"/>
    <mergeCell ref="J4:J6"/>
    <mergeCell ref="A12:P12"/>
    <mergeCell ref="Y4:Z4"/>
    <mergeCell ref="Q5:R5"/>
    <mergeCell ref="S5:S6"/>
    <mergeCell ref="T5:T6"/>
    <mergeCell ref="U5:U6"/>
    <mergeCell ref="Y5:Y6"/>
    <mergeCell ref="Z5:Z6"/>
    <mergeCell ref="P4:P6"/>
    <mergeCell ref="Q4:S4"/>
    <mergeCell ref="V4:V6"/>
    <mergeCell ref="W4:W6"/>
    <mergeCell ref="X4:X6"/>
    <mergeCell ref="K4:K6"/>
    <mergeCell ref="L4:L6"/>
    <mergeCell ref="M4:M6"/>
  </mergeCells>
  <conditionalFormatting sqref="E4:E6">
    <cfRule type="duplicateValues" dxfId="4" priority="2"/>
  </conditionalFormatting>
  <conditionalFormatting sqref="E4:E6">
    <cfRule type="duplicateValues" dxfId="3" priority="3"/>
  </conditionalFormatting>
  <conditionalFormatting sqref="E4:E6">
    <cfRule type="duplicateValues" dxfId="2" priority="4"/>
  </conditionalFormatting>
  <conditionalFormatting sqref="E4:E6">
    <cfRule type="duplicateValues" dxfId="1" priority="5"/>
  </conditionalFormatting>
  <conditionalFormatting sqref="E4:E6">
    <cfRule type="duplicateValues" dxfId="0" priority="6"/>
  </conditionalFormatting>
  <pageMargins left="0.7" right="0.7" top="0.75" bottom="0.75" header="0.51180555555555496" footer="0.51180555555555496"/>
  <pageSetup paperSize="8" firstPageNumber="0" fitToHeight="0"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J11"/>
  <sheetViews>
    <sheetView zoomScale="85" zoomScaleNormal="85" workbookViewId="0">
      <selection activeCell="W28" sqref="W28"/>
    </sheetView>
  </sheetViews>
  <sheetFormatPr defaultColWidth="9.140625" defaultRowHeight="15" x14ac:dyDescent="0.25"/>
  <cols>
    <col min="1" max="1" width="5" style="159" customWidth="1"/>
    <col min="2" max="2" width="12.7109375" style="159" customWidth="1"/>
    <col min="3" max="3" width="9.140625" style="159"/>
    <col min="4" max="4" width="18.5703125" style="160" customWidth="1"/>
    <col min="5" max="5" width="16.28515625" style="159" customWidth="1"/>
    <col min="6" max="6" width="36.85546875" style="160" customWidth="1"/>
    <col min="7" max="7" width="12.42578125" style="159" customWidth="1"/>
    <col min="8" max="8" width="12.7109375" style="159" customWidth="1"/>
    <col min="9" max="9" width="9.140625" style="159"/>
    <col min="10" max="10" width="9.7109375" style="159" customWidth="1"/>
    <col min="11" max="11" width="9.5703125" style="159" customWidth="1"/>
    <col min="12" max="12" width="14.140625" style="159" customWidth="1"/>
    <col min="13" max="13" width="10.7109375" style="159" customWidth="1"/>
    <col min="14" max="14" width="7.140625" style="159" customWidth="1"/>
    <col min="15" max="15" width="18" style="159" customWidth="1"/>
    <col min="16" max="16" width="18.85546875" style="159" customWidth="1"/>
    <col min="17" max="17" width="17.85546875" style="159" customWidth="1"/>
    <col min="18" max="18" width="8.42578125" style="159" customWidth="1"/>
    <col min="19" max="19" width="16.28515625" style="159" customWidth="1"/>
    <col min="20" max="20" width="18.28515625" style="159" customWidth="1"/>
    <col min="21" max="21" width="14.5703125" style="161" customWidth="1"/>
    <col min="22" max="22" width="7.7109375" style="159" customWidth="1"/>
    <col min="23" max="23" width="16.7109375" style="159" customWidth="1"/>
    <col min="24" max="24" width="16.5703125" style="159" customWidth="1"/>
    <col min="25" max="25" width="3.28515625" style="161" customWidth="1"/>
    <col min="26" max="26" width="9.5703125" style="161" customWidth="1"/>
    <col min="27" max="1024" width="9.140625" style="161"/>
  </cols>
  <sheetData>
    <row r="1" spans="1:24" s="120" customFormat="1" ht="30" customHeight="1" x14ac:dyDescent="0.25">
      <c r="A1" s="162"/>
      <c r="B1" s="162"/>
      <c r="C1" s="162"/>
      <c r="D1" s="163"/>
      <c r="E1" s="162"/>
      <c r="F1" s="163"/>
      <c r="G1" s="162"/>
      <c r="H1" s="162"/>
      <c r="I1" s="162"/>
      <c r="J1" s="162"/>
      <c r="K1" s="162"/>
      <c r="L1" s="162"/>
      <c r="M1" s="162"/>
      <c r="N1" s="162"/>
      <c r="O1" s="162"/>
      <c r="P1" s="162"/>
      <c r="Q1" s="162"/>
      <c r="R1" s="162"/>
      <c r="S1" s="162"/>
      <c r="T1" s="162"/>
      <c r="U1" s="164"/>
      <c r="V1" s="162"/>
      <c r="W1" s="162"/>
      <c r="X1" s="162"/>
    </row>
    <row r="2" spans="1:24" s="120" customFormat="1" ht="30" customHeight="1" x14ac:dyDescent="0.25">
      <c r="A2" s="162"/>
      <c r="B2" s="162"/>
      <c r="C2" s="162"/>
      <c r="D2" s="163"/>
      <c r="E2" s="162"/>
      <c r="F2" s="163"/>
      <c r="G2" s="162"/>
      <c r="H2" s="162"/>
      <c r="I2" s="162"/>
      <c r="J2" s="162"/>
      <c r="K2" s="162"/>
      <c r="L2" s="162"/>
      <c r="M2" s="162"/>
      <c r="N2" s="162"/>
      <c r="O2" s="162"/>
      <c r="P2" s="162"/>
      <c r="Q2" s="162"/>
      <c r="R2" s="162"/>
      <c r="S2" s="162"/>
      <c r="T2" s="162"/>
      <c r="U2" s="164"/>
      <c r="V2" s="162"/>
      <c r="W2" s="162"/>
      <c r="X2" s="162"/>
    </row>
    <row r="3" spans="1:24" s="120" customFormat="1" ht="30" customHeight="1" x14ac:dyDescent="0.25">
      <c r="A3" s="165"/>
      <c r="B3" s="165"/>
      <c r="C3" s="165"/>
      <c r="D3" s="166"/>
      <c r="E3" s="165"/>
      <c r="F3" s="255" t="s">
        <v>426</v>
      </c>
      <c r="G3" s="255"/>
      <c r="H3" s="255"/>
      <c r="I3" s="255"/>
      <c r="J3" s="255"/>
      <c r="K3" s="255"/>
      <c r="L3" s="255"/>
      <c r="M3" s="255"/>
      <c r="N3" s="255"/>
      <c r="O3" s="255"/>
      <c r="P3" s="165"/>
      <c r="Q3" s="165"/>
      <c r="R3" s="165"/>
      <c r="S3" s="165"/>
      <c r="T3" s="165"/>
      <c r="U3" s="165"/>
      <c r="V3" s="165"/>
      <c r="W3" s="165"/>
      <c r="X3" s="165"/>
    </row>
    <row r="4" spans="1:24" s="120" customFormat="1" ht="30" customHeight="1" x14ac:dyDescent="0.25">
      <c r="A4" s="167"/>
      <c r="B4" s="167"/>
      <c r="C4" s="167"/>
      <c r="D4" s="168"/>
      <c r="E4" s="167"/>
      <c r="F4" s="168"/>
      <c r="G4" s="167"/>
      <c r="H4" s="167"/>
      <c r="I4" s="167"/>
      <c r="J4" s="167"/>
      <c r="K4" s="167"/>
      <c r="L4" s="167"/>
      <c r="M4" s="167"/>
      <c r="N4" s="167"/>
      <c r="O4" s="167"/>
      <c r="P4" s="167"/>
      <c r="Q4" s="167"/>
      <c r="R4" s="167"/>
      <c r="S4" s="167"/>
      <c r="T4" s="167"/>
      <c r="U4" s="167"/>
      <c r="V4" s="167"/>
      <c r="W4" s="167"/>
      <c r="X4" s="167"/>
    </row>
    <row r="5" spans="1:24" s="120" customFormat="1" ht="30" customHeight="1" x14ac:dyDescent="0.25">
      <c r="A5" s="256"/>
      <c r="B5" s="256"/>
      <c r="C5" s="256"/>
      <c r="D5" s="256"/>
      <c r="E5" s="256"/>
      <c r="F5" s="256"/>
      <c r="G5" s="256"/>
      <c r="H5" s="256"/>
      <c r="I5" s="256"/>
      <c r="J5" s="256"/>
      <c r="K5" s="256"/>
      <c r="L5" s="256"/>
      <c r="M5" s="256"/>
      <c r="N5" s="256"/>
      <c r="O5" s="256"/>
      <c r="P5" s="256"/>
      <c r="Q5" s="256"/>
      <c r="R5" s="256"/>
      <c r="S5" s="256"/>
      <c r="T5" s="256"/>
      <c r="U5" s="169"/>
      <c r="V5" s="169"/>
      <c r="W5" s="170"/>
      <c r="X5" s="171"/>
    </row>
    <row r="6" spans="1:24" ht="30" customHeight="1" x14ac:dyDescent="0.25">
      <c r="A6" s="253" t="s">
        <v>98</v>
      </c>
      <c r="B6" s="248" t="s">
        <v>99</v>
      </c>
      <c r="C6" s="248" t="s">
        <v>427</v>
      </c>
      <c r="D6" s="248" t="s">
        <v>18</v>
      </c>
      <c r="E6" s="248" t="s">
        <v>101</v>
      </c>
      <c r="F6" s="248" t="s">
        <v>23</v>
      </c>
      <c r="G6" s="248" t="s">
        <v>24</v>
      </c>
      <c r="H6" s="248" t="s">
        <v>25</v>
      </c>
      <c r="I6" s="248" t="s">
        <v>26</v>
      </c>
      <c r="J6" s="248" t="s">
        <v>27</v>
      </c>
      <c r="K6" s="248" t="s">
        <v>28</v>
      </c>
      <c r="L6" s="248" t="s">
        <v>102</v>
      </c>
      <c r="M6" s="248" t="s">
        <v>29</v>
      </c>
      <c r="N6" s="248" t="s">
        <v>30</v>
      </c>
      <c r="O6" s="249" t="s">
        <v>103</v>
      </c>
      <c r="P6" s="249"/>
      <c r="Q6" s="249"/>
      <c r="R6" s="122"/>
      <c r="S6" s="122"/>
      <c r="T6" s="250" t="s">
        <v>35</v>
      </c>
      <c r="U6" s="251" t="s">
        <v>36</v>
      </c>
      <c r="V6" s="251" t="s">
        <v>37</v>
      </c>
      <c r="W6" s="244" t="s">
        <v>428</v>
      </c>
      <c r="X6" s="244"/>
    </row>
    <row r="7" spans="1:24" ht="30" customHeight="1" x14ac:dyDescent="0.25">
      <c r="A7" s="253"/>
      <c r="B7" s="248"/>
      <c r="C7" s="248"/>
      <c r="D7" s="248"/>
      <c r="E7" s="248"/>
      <c r="F7" s="248"/>
      <c r="G7" s="248"/>
      <c r="H7" s="248"/>
      <c r="I7" s="248"/>
      <c r="J7" s="248"/>
      <c r="K7" s="248"/>
      <c r="L7" s="248"/>
      <c r="M7" s="248"/>
      <c r="N7" s="248"/>
      <c r="O7" s="245" t="s">
        <v>104</v>
      </c>
      <c r="P7" s="245"/>
      <c r="Q7" s="246" t="s">
        <v>105</v>
      </c>
      <c r="R7" s="246" t="s">
        <v>106</v>
      </c>
      <c r="S7" s="246" t="s">
        <v>33</v>
      </c>
      <c r="T7" s="250"/>
      <c r="U7" s="251"/>
      <c r="V7" s="251"/>
      <c r="W7" s="246" t="s">
        <v>39</v>
      </c>
      <c r="X7" s="247" t="s">
        <v>40</v>
      </c>
    </row>
    <row r="8" spans="1:24" ht="30" customHeight="1" thickBot="1" x14ac:dyDescent="0.3">
      <c r="A8" s="253"/>
      <c r="B8" s="248"/>
      <c r="C8" s="248"/>
      <c r="D8" s="248"/>
      <c r="E8" s="248"/>
      <c r="F8" s="248"/>
      <c r="G8" s="248"/>
      <c r="H8" s="248"/>
      <c r="I8" s="248"/>
      <c r="J8" s="248"/>
      <c r="K8" s="248"/>
      <c r="L8" s="248"/>
      <c r="M8" s="248"/>
      <c r="N8" s="248"/>
      <c r="O8" s="126" t="s">
        <v>39</v>
      </c>
      <c r="P8" s="126" t="s">
        <v>107</v>
      </c>
      <c r="Q8" s="246"/>
      <c r="R8" s="246"/>
      <c r="S8" s="246"/>
      <c r="T8" s="246"/>
      <c r="U8" s="251"/>
      <c r="V8" s="251"/>
      <c r="W8" s="246"/>
      <c r="X8" s="247"/>
    </row>
    <row r="9" spans="1:24" s="172" customFormat="1" ht="30" customHeight="1" x14ac:dyDescent="0.25">
      <c r="A9" s="195">
        <v>1</v>
      </c>
      <c r="B9" s="196" t="s">
        <v>429</v>
      </c>
      <c r="C9" s="196">
        <v>119828</v>
      </c>
      <c r="D9" s="197" t="s">
        <v>430</v>
      </c>
      <c r="E9" s="196" t="s">
        <v>431</v>
      </c>
      <c r="F9" s="197" t="s">
        <v>432</v>
      </c>
      <c r="G9" s="198">
        <v>43005</v>
      </c>
      <c r="H9" s="198">
        <v>43735</v>
      </c>
      <c r="I9" s="199">
        <v>84.999999638510005</v>
      </c>
      <c r="J9" s="196" t="s">
        <v>392</v>
      </c>
      <c r="K9" s="196" t="s">
        <v>53</v>
      </c>
      <c r="L9" s="196" t="s">
        <v>433</v>
      </c>
      <c r="M9" s="196" t="s">
        <v>300</v>
      </c>
      <c r="N9" s="200" t="s">
        <v>434</v>
      </c>
      <c r="O9" s="201">
        <v>705413.79</v>
      </c>
      <c r="P9" s="201">
        <v>124484.79</v>
      </c>
      <c r="Q9" s="201">
        <v>92210.99</v>
      </c>
      <c r="R9" s="201">
        <v>0</v>
      </c>
      <c r="S9" s="201">
        <v>8924.6</v>
      </c>
      <c r="T9" s="201">
        <f>SUBTOTAL(9,O9:S9)</f>
        <v>931034.17</v>
      </c>
      <c r="U9" s="202" t="s">
        <v>435</v>
      </c>
      <c r="V9" s="201" t="s">
        <v>436</v>
      </c>
      <c r="W9" s="201">
        <v>705411.07</v>
      </c>
      <c r="X9" s="203">
        <v>124476.49</v>
      </c>
    </row>
    <row r="10" spans="1:24" s="194" customFormat="1" ht="30" customHeight="1" thickBot="1" x14ac:dyDescent="0.3">
      <c r="A10" s="204">
        <v>2</v>
      </c>
      <c r="B10" s="205" t="s">
        <v>437</v>
      </c>
      <c r="C10" s="205">
        <v>122390</v>
      </c>
      <c r="D10" s="206" t="s">
        <v>438</v>
      </c>
      <c r="E10" s="205" t="s">
        <v>439</v>
      </c>
      <c r="F10" s="206" t="s">
        <v>440</v>
      </c>
      <c r="G10" s="207">
        <v>44217</v>
      </c>
      <c r="H10" s="207">
        <v>44947</v>
      </c>
      <c r="I10" s="208">
        <v>85</v>
      </c>
      <c r="J10" s="205" t="s">
        <v>392</v>
      </c>
      <c r="K10" s="205" t="s">
        <v>53</v>
      </c>
      <c r="L10" s="205" t="s">
        <v>433</v>
      </c>
      <c r="M10" s="205" t="s">
        <v>300</v>
      </c>
      <c r="N10" s="209" t="s">
        <v>434</v>
      </c>
      <c r="O10" s="210">
        <v>617882.43000000005</v>
      </c>
      <c r="P10" s="210">
        <v>109038.08</v>
      </c>
      <c r="Q10" s="210">
        <v>80768.929999999993</v>
      </c>
      <c r="R10" s="210"/>
      <c r="S10" s="210">
        <v>146070</v>
      </c>
      <c r="T10" s="210">
        <v>953759.44</v>
      </c>
      <c r="U10" s="211" t="s">
        <v>441</v>
      </c>
      <c r="V10" s="210"/>
      <c r="W10" s="210">
        <v>0</v>
      </c>
      <c r="X10" s="212">
        <v>0</v>
      </c>
    </row>
    <row r="11" spans="1:24" s="159" customFormat="1" ht="30" customHeight="1" thickBot="1" x14ac:dyDescent="0.3">
      <c r="A11" s="254" t="s">
        <v>11</v>
      </c>
      <c r="B11" s="254"/>
      <c r="C11" s="254"/>
      <c r="D11" s="254"/>
      <c r="E11" s="254"/>
      <c r="F11" s="254"/>
      <c r="G11" s="254"/>
      <c r="H11" s="254"/>
      <c r="I11" s="254"/>
      <c r="J11" s="254"/>
      <c r="K11" s="254"/>
      <c r="L11" s="254"/>
      <c r="M11" s="254"/>
      <c r="N11" s="254"/>
      <c r="O11" s="192">
        <f t="shared" ref="O11:T11" si="0">SUM(O9:O10)</f>
        <v>1323296.2200000002</v>
      </c>
      <c r="P11" s="192">
        <f t="shared" si="0"/>
        <v>233522.87</v>
      </c>
      <c r="Q11" s="192">
        <f t="shared" si="0"/>
        <v>172979.91999999998</v>
      </c>
      <c r="R11" s="192">
        <f t="shared" si="0"/>
        <v>0</v>
      </c>
      <c r="S11" s="192">
        <f t="shared" si="0"/>
        <v>154994.6</v>
      </c>
      <c r="T11" s="192">
        <f t="shared" si="0"/>
        <v>1884793.6099999999</v>
      </c>
      <c r="U11" s="192"/>
      <c r="V11" s="192"/>
      <c r="W11" s="192">
        <f>SUM(W9)</f>
        <v>705411.07</v>
      </c>
      <c r="X11" s="193">
        <f>SUM(X9)</f>
        <v>124476.49</v>
      </c>
    </row>
  </sheetData>
  <mergeCells count="28">
    <mergeCell ref="F3:O3"/>
    <mergeCell ref="A5:T5"/>
    <mergeCell ref="A6:A8"/>
    <mergeCell ref="B6:B8"/>
    <mergeCell ref="C6:C8"/>
    <mergeCell ref="D6:D8"/>
    <mergeCell ref="E6:E8"/>
    <mergeCell ref="F6:F8"/>
    <mergeCell ref="G6:G8"/>
    <mergeCell ref="H6:H8"/>
    <mergeCell ref="I6:I8"/>
    <mergeCell ref="J6:J8"/>
    <mergeCell ref="K6:K8"/>
    <mergeCell ref="L6:L8"/>
    <mergeCell ref="M6:M8"/>
    <mergeCell ref="N6:N8"/>
    <mergeCell ref="W6:X6"/>
    <mergeCell ref="O7:P7"/>
    <mergeCell ref="Q7:Q8"/>
    <mergeCell ref="R7:R8"/>
    <mergeCell ref="S7:S8"/>
    <mergeCell ref="W7:W8"/>
    <mergeCell ref="X7:X8"/>
    <mergeCell ref="A11:N11"/>
    <mergeCell ref="O6:Q6"/>
    <mergeCell ref="T6:T8"/>
    <mergeCell ref="U6:U8"/>
    <mergeCell ref="V6:V8"/>
  </mergeCells>
  <pageMargins left="0.20833333333333301" right="0.20833333333333301" top="0.6" bottom="0.6" header="0.51180555555555496" footer="0.51180555555555496"/>
  <pageSetup paperSize="8" scale="45" firstPageNumber="0"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8"/>
  <sheetViews>
    <sheetView zoomScale="85" zoomScaleNormal="85" workbookViewId="0">
      <selection activeCell="G22" sqref="G22"/>
    </sheetView>
  </sheetViews>
  <sheetFormatPr defaultColWidth="9.140625" defaultRowHeight="15" x14ac:dyDescent="0.25"/>
  <cols>
    <col min="1" max="1" width="9.28515625" style="120" customWidth="1"/>
    <col min="2" max="2" width="9.42578125" style="120" customWidth="1"/>
    <col min="3" max="3" width="9.28515625" style="120" customWidth="1"/>
    <col min="4" max="6" width="9.140625" style="120"/>
    <col min="7" max="7" width="29.7109375" style="173" customWidth="1"/>
    <col min="8" max="8" width="12.42578125" style="120" customWidth="1"/>
    <col min="9" max="9" width="16.42578125" style="120" customWidth="1"/>
    <col min="10" max="10" width="56.5703125" style="173" customWidth="1"/>
    <col min="11" max="11" width="14.28515625" style="120" customWidth="1"/>
    <col min="12" max="12" width="15" style="120" customWidth="1"/>
    <col min="13" max="13" width="15.7109375" style="120" customWidth="1"/>
    <col min="14" max="14" width="9.28515625" style="120" customWidth="1"/>
    <col min="15" max="15" width="9.140625" style="120"/>
    <col min="16" max="16" width="18.28515625" style="120" customWidth="1"/>
    <col min="17" max="17" width="16.140625" style="120" customWidth="1"/>
    <col min="18" max="18" width="23.5703125" style="120" customWidth="1"/>
    <col min="19" max="19" width="16.7109375" style="120" customWidth="1"/>
    <col min="20" max="20" width="20.85546875" style="120" customWidth="1"/>
    <col min="21" max="25" width="14.140625" style="120" customWidth="1"/>
    <col min="26" max="26" width="18" style="120" customWidth="1"/>
    <col min="27" max="33" width="14.140625" style="120" customWidth="1"/>
    <col min="34" max="34" width="16.42578125" style="120" customWidth="1"/>
    <col min="35" max="35" width="9.140625" style="120"/>
    <col min="36" max="36" width="14.28515625" style="120" customWidth="1"/>
    <col min="37" max="37" width="14.140625" style="120" customWidth="1"/>
    <col min="38" max="1024" width="9.140625" style="120"/>
  </cols>
  <sheetData>
    <row r="1" spans="1:37" ht="30" customHeight="1" x14ac:dyDescent="0.25">
      <c r="C1" s="174"/>
      <c r="AI1" s="121"/>
    </row>
    <row r="2" spans="1:37" ht="30" customHeight="1" x14ac:dyDescent="0.25">
      <c r="C2" s="174"/>
      <c r="H2" s="257" t="s">
        <v>442</v>
      </c>
      <c r="I2" s="257"/>
      <c r="J2" s="257"/>
      <c r="K2" s="257"/>
      <c r="L2" s="174"/>
      <c r="M2" s="174"/>
      <c r="AI2" s="121"/>
    </row>
    <row r="3" spans="1:37" ht="30" customHeight="1" x14ac:dyDescent="0.25">
      <c r="C3" s="174"/>
      <c r="AI3" s="121"/>
    </row>
    <row r="4" spans="1:37" ht="30" customHeight="1" x14ac:dyDescent="0.25">
      <c r="A4" s="253" t="s">
        <v>98</v>
      </c>
      <c r="B4" s="248" t="s">
        <v>443</v>
      </c>
      <c r="C4" s="248" t="s">
        <v>444</v>
      </c>
      <c r="D4" s="248" t="s">
        <v>445</v>
      </c>
      <c r="E4" s="248" t="s">
        <v>99</v>
      </c>
      <c r="F4" s="248" t="s">
        <v>446</v>
      </c>
      <c r="G4" s="248" t="s">
        <v>18</v>
      </c>
      <c r="H4" s="248" t="s">
        <v>101</v>
      </c>
      <c r="I4" s="248" t="s">
        <v>447</v>
      </c>
      <c r="J4" s="248" t="s">
        <v>23</v>
      </c>
      <c r="K4" s="248" t="s">
        <v>24</v>
      </c>
      <c r="L4" s="248" t="s">
        <v>25</v>
      </c>
      <c r="M4" s="248" t="s">
        <v>378</v>
      </c>
      <c r="N4" s="248" t="s">
        <v>27</v>
      </c>
      <c r="O4" s="248" t="s">
        <v>28</v>
      </c>
      <c r="P4" s="248" t="s">
        <v>102</v>
      </c>
      <c r="Q4" s="248" t="s">
        <v>29</v>
      </c>
      <c r="R4" s="248" t="s">
        <v>30</v>
      </c>
      <c r="S4" s="249" t="s">
        <v>103</v>
      </c>
      <c r="T4" s="249"/>
      <c r="U4" s="249"/>
      <c r="V4" s="249"/>
      <c r="W4" s="249"/>
      <c r="X4" s="249"/>
      <c r="Y4" s="249"/>
      <c r="Z4" s="249"/>
      <c r="AA4" s="249"/>
      <c r="AB4" s="249"/>
      <c r="AC4" s="175" t="s">
        <v>29</v>
      </c>
      <c r="AD4" s="175"/>
      <c r="AE4" s="250" t="s">
        <v>448</v>
      </c>
      <c r="AF4" s="122"/>
      <c r="AG4" s="250" t="s">
        <v>35</v>
      </c>
      <c r="AH4" s="251" t="s">
        <v>36</v>
      </c>
      <c r="AI4" s="251" t="s">
        <v>37</v>
      </c>
      <c r="AJ4" s="244" t="s">
        <v>38</v>
      </c>
      <c r="AK4" s="244"/>
    </row>
    <row r="5" spans="1:37" ht="30" customHeight="1" x14ac:dyDescent="0.25">
      <c r="A5" s="253"/>
      <c r="B5" s="248"/>
      <c r="C5" s="248"/>
      <c r="D5" s="248"/>
      <c r="E5" s="248"/>
      <c r="F5" s="248"/>
      <c r="G5" s="248"/>
      <c r="H5" s="248"/>
      <c r="I5" s="248"/>
      <c r="J5" s="248"/>
      <c r="K5" s="248"/>
      <c r="L5" s="248"/>
      <c r="M5" s="248"/>
      <c r="N5" s="248"/>
      <c r="O5" s="248"/>
      <c r="P5" s="248"/>
      <c r="Q5" s="248"/>
      <c r="R5" s="248"/>
      <c r="S5" s="245" t="s">
        <v>104</v>
      </c>
      <c r="T5" s="245"/>
      <c r="U5" s="245"/>
      <c r="V5" s="245"/>
      <c r="W5" s="245"/>
      <c r="X5" s="245"/>
      <c r="Y5" s="246" t="s">
        <v>105</v>
      </c>
      <c r="Z5" s="125"/>
      <c r="AA5" s="125"/>
      <c r="AB5" s="246" t="s">
        <v>106</v>
      </c>
      <c r="AC5" s="125"/>
      <c r="AD5" s="125"/>
      <c r="AE5" s="250"/>
      <c r="AF5" s="246" t="s">
        <v>33</v>
      </c>
      <c r="AG5" s="250"/>
      <c r="AH5" s="251"/>
      <c r="AI5" s="251"/>
      <c r="AJ5" s="246" t="s">
        <v>39</v>
      </c>
      <c r="AK5" s="247" t="s">
        <v>40</v>
      </c>
    </row>
    <row r="6" spans="1:37" ht="30" customHeight="1" x14ac:dyDescent="0.25">
      <c r="A6" s="253"/>
      <c r="B6" s="248"/>
      <c r="C6" s="248"/>
      <c r="D6" s="248"/>
      <c r="E6" s="248"/>
      <c r="F6" s="248"/>
      <c r="G6" s="248"/>
      <c r="H6" s="248"/>
      <c r="I6" s="248"/>
      <c r="J6" s="248"/>
      <c r="K6" s="248"/>
      <c r="L6" s="248"/>
      <c r="M6" s="248"/>
      <c r="N6" s="248"/>
      <c r="O6" s="248"/>
      <c r="P6" s="248"/>
      <c r="Q6" s="248"/>
      <c r="R6" s="248"/>
      <c r="S6" s="126" t="s">
        <v>39</v>
      </c>
      <c r="T6" s="126" t="s">
        <v>449</v>
      </c>
      <c r="U6" s="126" t="s">
        <v>450</v>
      </c>
      <c r="V6" s="126" t="s">
        <v>107</v>
      </c>
      <c r="W6" s="126" t="s">
        <v>449</v>
      </c>
      <c r="X6" s="126" t="s">
        <v>450</v>
      </c>
      <c r="Y6" s="246"/>
      <c r="Z6" s="126" t="s">
        <v>449</v>
      </c>
      <c r="AA6" s="126" t="s">
        <v>450</v>
      </c>
      <c r="AB6" s="246"/>
      <c r="AC6" s="126" t="s">
        <v>449</v>
      </c>
      <c r="AD6" s="126" t="s">
        <v>450</v>
      </c>
      <c r="AE6" s="250"/>
      <c r="AF6" s="250"/>
      <c r="AG6" s="250"/>
      <c r="AH6" s="251"/>
      <c r="AI6" s="251"/>
      <c r="AJ6" s="246"/>
      <c r="AK6" s="247"/>
    </row>
    <row r="7" spans="1:37" ht="30" customHeight="1" x14ac:dyDescent="0.25">
      <c r="A7" s="176">
        <v>1</v>
      </c>
      <c r="B7" s="177">
        <v>126515</v>
      </c>
      <c r="C7" s="178">
        <v>547</v>
      </c>
      <c r="D7" s="178" t="s">
        <v>451</v>
      </c>
      <c r="E7" s="178" t="s">
        <v>452</v>
      </c>
      <c r="F7" s="178" t="s">
        <v>453</v>
      </c>
      <c r="G7" s="179" t="s">
        <v>454</v>
      </c>
      <c r="H7" s="178" t="s">
        <v>455</v>
      </c>
      <c r="I7" s="178" t="s">
        <v>456</v>
      </c>
      <c r="J7" s="179" t="s">
        <v>457</v>
      </c>
      <c r="K7" s="180">
        <v>43521</v>
      </c>
      <c r="L7" s="180">
        <v>44433</v>
      </c>
      <c r="M7" s="181">
        <f>S7/AE7*100</f>
        <v>84.999999929518182</v>
      </c>
      <c r="N7" s="178">
        <v>7</v>
      </c>
      <c r="O7" s="178" t="s">
        <v>53</v>
      </c>
      <c r="P7" s="178" t="s">
        <v>458</v>
      </c>
      <c r="Q7" s="178" t="s">
        <v>459</v>
      </c>
      <c r="R7" s="178" t="s">
        <v>460</v>
      </c>
      <c r="S7" s="182">
        <f>T7+U7</f>
        <v>2411970.2999999998</v>
      </c>
      <c r="T7" s="183">
        <v>2411970.2999999998</v>
      </c>
      <c r="U7" s="183">
        <v>0</v>
      </c>
      <c r="V7" s="182">
        <f>W7+X7</f>
        <v>368889.58</v>
      </c>
      <c r="W7" s="183">
        <v>368889.58</v>
      </c>
      <c r="X7" s="183">
        <v>0</v>
      </c>
      <c r="Y7" s="183">
        <f>Z7+AA7</f>
        <v>56752.24</v>
      </c>
      <c r="Z7" s="183">
        <v>56752.24</v>
      </c>
      <c r="AA7" s="183">
        <v>0</v>
      </c>
      <c r="AB7" s="182">
        <f>AC7+AD7</f>
        <v>0</v>
      </c>
      <c r="AC7" s="183">
        <v>0</v>
      </c>
      <c r="AD7" s="183">
        <v>0</v>
      </c>
      <c r="AE7" s="182">
        <f>S7+V7+Y7+AB7</f>
        <v>2837612.12</v>
      </c>
      <c r="AF7" s="183">
        <v>72392.72</v>
      </c>
      <c r="AG7" s="182">
        <f>AE7+AF7</f>
        <v>2910004.8400000003</v>
      </c>
      <c r="AH7" s="183" t="s">
        <v>461</v>
      </c>
      <c r="AI7" s="183"/>
      <c r="AJ7" s="183">
        <v>295121.24</v>
      </c>
      <c r="AK7" s="184">
        <v>45136.19</v>
      </c>
    </row>
    <row r="8" spans="1:37" ht="30" customHeight="1" x14ac:dyDescent="0.25">
      <c r="A8" s="253" t="s">
        <v>11</v>
      </c>
      <c r="B8" s="253"/>
      <c r="C8" s="253"/>
      <c r="D8" s="253"/>
      <c r="E8" s="253"/>
      <c r="F8" s="253"/>
      <c r="G8" s="253"/>
      <c r="H8" s="253"/>
      <c r="I8" s="253"/>
      <c r="J8" s="253"/>
      <c r="K8" s="253"/>
      <c r="L8" s="253"/>
      <c r="M8" s="253"/>
      <c r="N8" s="253"/>
      <c r="O8" s="253"/>
      <c r="P8" s="253"/>
      <c r="Q8" s="253"/>
      <c r="R8" s="253"/>
      <c r="S8" s="123">
        <f t="shared" ref="S8:AG8" si="0">SUM(S7:S7)</f>
        <v>2411970.2999999998</v>
      </c>
      <c r="T8" s="123">
        <f t="shared" si="0"/>
        <v>2411970.2999999998</v>
      </c>
      <c r="U8" s="123">
        <f t="shared" si="0"/>
        <v>0</v>
      </c>
      <c r="V8" s="123">
        <f t="shared" si="0"/>
        <v>368889.58</v>
      </c>
      <c r="W8" s="123">
        <f t="shared" si="0"/>
        <v>368889.58</v>
      </c>
      <c r="X8" s="123">
        <f t="shared" si="0"/>
        <v>0</v>
      </c>
      <c r="Y8" s="123">
        <f t="shared" si="0"/>
        <v>56752.24</v>
      </c>
      <c r="Z8" s="123">
        <f t="shared" si="0"/>
        <v>56752.24</v>
      </c>
      <c r="AA8" s="123">
        <f t="shared" si="0"/>
        <v>0</v>
      </c>
      <c r="AB8" s="123">
        <f t="shared" si="0"/>
        <v>0</v>
      </c>
      <c r="AC8" s="123">
        <f t="shared" si="0"/>
        <v>0</v>
      </c>
      <c r="AD8" s="123">
        <f t="shared" si="0"/>
        <v>0</v>
      </c>
      <c r="AE8" s="123">
        <f t="shared" si="0"/>
        <v>2837612.12</v>
      </c>
      <c r="AF8" s="123">
        <f t="shared" si="0"/>
        <v>72392.72</v>
      </c>
      <c r="AG8" s="123">
        <f t="shared" si="0"/>
        <v>2910004.8400000003</v>
      </c>
      <c r="AH8" s="123"/>
      <c r="AI8" s="123"/>
      <c r="AJ8" s="123">
        <f>SUM(AJ7:AJ7)</f>
        <v>295121.24</v>
      </c>
      <c r="AK8" s="185">
        <f>SUM(AK7:AK7)</f>
        <v>45136.19</v>
      </c>
    </row>
  </sheetData>
  <mergeCells count="32">
    <mergeCell ref="F4:F6"/>
    <mergeCell ref="G4:G6"/>
    <mergeCell ref="H4:H6"/>
    <mergeCell ref="I4:I6"/>
    <mergeCell ref="J4:J6"/>
    <mergeCell ref="A4:A6"/>
    <mergeCell ref="B4:B6"/>
    <mergeCell ref="C4:C6"/>
    <mergeCell ref="D4:D6"/>
    <mergeCell ref="E4:E6"/>
    <mergeCell ref="M4:M6"/>
    <mergeCell ref="N4:N6"/>
    <mergeCell ref="O4:O6"/>
    <mergeCell ref="P4:P6"/>
    <mergeCell ref="H2:K2"/>
    <mergeCell ref="K4:K6"/>
    <mergeCell ref="A8:R8"/>
    <mergeCell ref="AH4:AH6"/>
    <mergeCell ref="AI4:AI6"/>
    <mergeCell ref="AJ4:AK4"/>
    <mergeCell ref="S5:X5"/>
    <mergeCell ref="Y5:Y6"/>
    <mergeCell ref="AB5:AB6"/>
    <mergeCell ref="AF5:AF6"/>
    <mergeCell ref="AJ5:AJ6"/>
    <mergeCell ref="AK5:AK6"/>
    <mergeCell ref="Q4:Q6"/>
    <mergeCell ref="R4:R6"/>
    <mergeCell ref="S4:AB4"/>
    <mergeCell ref="AE4:AE6"/>
    <mergeCell ref="AG4:AG6"/>
    <mergeCell ref="L4:L6"/>
  </mergeCells>
  <pageMargins left="0.7" right="0.7" top="0.75" bottom="0.75" header="0.51180555555555496" footer="0.51180555555555496"/>
  <pageSetup paperSize="8" firstPageNumber="0" fitToHeight="0" orientation="landscape"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AMJ22"/>
  <sheetViews>
    <sheetView zoomScaleNormal="100" workbookViewId="0">
      <selection activeCell="D15" sqref="D15"/>
    </sheetView>
  </sheetViews>
  <sheetFormatPr defaultColWidth="9.140625" defaultRowHeight="15" x14ac:dyDescent="0.25"/>
  <cols>
    <col min="1" max="1" width="9.140625" style="186"/>
    <col min="2" max="2" width="31" style="186" customWidth="1"/>
    <col min="3" max="1024" width="9.140625" style="186"/>
  </cols>
  <sheetData>
    <row r="3" spans="2:9" ht="47.25" x14ac:dyDescent="0.25">
      <c r="B3" s="22" t="s">
        <v>462</v>
      </c>
    </row>
    <row r="4" spans="2:9" x14ac:dyDescent="0.25">
      <c r="B4" s="28"/>
    </row>
    <row r="5" spans="2:9" ht="15" customHeight="1" x14ac:dyDescent="0.25">
      <c r="B5" s="258" t="s">
        <v>463</v>
      </c>
    </row>
    <row r="6" spans="2:9" x14ac:dyDescent="0.25">
      <c r="B6" s="258"/>
    </row>
    <row r="7" spans="2:9" x14ac:dyDescent="0.25">
      <c r="B7" s="258"/>
    </row>
    <row r="8" spans="2:9" x14ac:dyDescent="0.25">
      <c r="B8" s="187" t="s">
        <v>464</v>
      </c>
    </row>
    <row r="9" spans="2:9" x14ac:dyDescent="0.25">
      <c r="B9" s="187" t="s">
        <v>465</v>
      </c>
    </row>
    <row r="10" spans="2:9" x14ac:dyDescent="0.25">
      <c r="B10" s="187" t="s">
        <v>401</v>
      </c>
    </row>
    <row r="11" spans="2:9" x14ac:dyDescent="0.25">
      <c r="B11" s="187" t="s">
        <v>53</v>
      </c>
    </row>
    <row r="12" spans="2:9" x14ac:dyDescent="0.25">
      <c r="B12" s="187" t="s">
        <v>299</v>
      </c>
    </row>
    <row r="13" spans="2:9" x14ac:dyDescent="0.25">
      <c r="B13" s="187" t="s">
        <v>466</v>
      </c>
    </row>
    <row r="14" spans="2:9" x14ac:dyDescent="0.25">
      <c r="B14" s="187" t="s">
        <v>408</v>
      </c>
    </row>
    <row r="15" spans="2:9" x14ac:dyDescent="0.25">
      <c r="B15" s="187" t="s">
        <v>467</v>
      </c>
      <c r="I15" s="188"/>
    </row>
    <row r="16" spans="2:9" x14ac:dyDescent="0.25">
      <c r="B16" s="187" t="s">
        <v>468</v>
      </c>
    </row>
    <row r="17" spans="2:2" x14ac:dyDescent="0.25">
      <c r="B17" s="187" t="s">
        <v>458</v>
      </c>
    </row>
    <row r="18" spans="2:2" x14ac:dyDescent="0.25">
      <c r="B18" s="187" t="s">
        <v>469</v>
      </c>
    </row>
    <row r="19" spans="2:2" x14ac:dyDescent="0.25">
      <c r="B19" s="189" t="s">
        <v>470</v>
      </c>
    </row>
    <row r="20" spans="2:2" x14ac:dyDescent="0.25">
      <c r="B20" s="190"/>
    </row>
    <row r="22" spans="2:2" ht="22.5" x14ac:dyDescent="0.25">
      <c r="B22" s="191" t="s">
        <v>471</v>
      </c>
    </row>
  </sheetData>
  <mergeCells count="1">
    <mergeCell ref="B5:B7"/>
  </mergeCell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373</TotalTime>
  <Application>Microsoft Excel</Application>
  <DocSecurity>0</DocSecurity>
  <ScaleCrop>false</ScaleCrop>
  <HeadingPairs>
    <vt:vector size="4" baseType="variant">
      <vt:variant>
        <vt:lpstr>Worksheets</vt:lpstr>
      </vt:variant>
      <vt:variant>
        <vt:i4>9</vt:i4>
      </vt:variant>
      <vt:variant>
        <vt:lpstr>Named Ranges</vt:lpstr>
      </vt:variant>
      <vt:variant>
        <vt:i4>48</vt:i4>
      </vt:variant>
    </vt:vector>
  </HeadingPairs>
  <TitlesOfParts>
    <vt:vector size="57" baseType="lpstr">
      <vt:lpstr>Covasna-centralizator</vt:lpstr>
      <vt:lpstr>COVASNA in derulare</vt:lpstr>
      <vt:lpstr>COVASNA finalizate</vt:lpstr>
      <vt:lpstr>POIM</vt:lpstr>
      <vt:lpstr>POR</vt:lpstr>
      <vt:lpstr>POCU</vt:lpstr>
      <vt:lpstr>POC</vt:lpstr>
      <vt:lpstr>POCA</vt:lpstr>
      <vt:lpstr>Localitati</vt:lpstr>
      <vt:lpstr>'COVASNA finalizate'!_FilterDatabase</vt:lpstr>
      <vt:lpstr>'COVASNA in derulare'!_FilterDatabase</vt:lpstr>
      <vt:lpstr>POC!_FilterDatabase</vt:lpstr>
      <vt:lpstr>POCU!_FilterDatabase</vt:lpstr>
      <vt:lpstr>POIM!_FilterDatabase</vt:lpstr>
      <vt:lpstr>POR!_FilterDatabase</vt:lpstr>
      <vt:lpstr>POC!Print_Area</vt:lpstr>
      <vt:lpstr>POR!Print_Titles</vt:lpstr>
      <vt:lpstr>POIM!Z_000BFA1A_266F_4D10_A09E_5A7B0D134F58_.wvu.FilterData</vt:lpstr>
      <vt:lpstr>POIM!Z_0E2002C0_88DC_479A_B983_CA340E3274B8_.wvu.FilterData</vt:lpstr>
      <vt:lpstr>POIM!Z_0F598BC0_9523_4AD3_94A3_BDEC8367FE11_.wvu.Cols</vt:lpstr>
      <vt:lpstr>POIM!Z_0F598BC0_9523_4AD3_94A3_BDEC8367FE11_.wvu.FilterData</vt:lpstr>
      <vt:lpstr>POIM!Z_216972B4_771A_4607_A8B4_AC73D5CD6C1A_.wvu.Cols</vt:lpstr>
      <vt:lpstr>POIM!Z_2234C728_15E1_4BAF_98DE_620726961552_.wvu.Cols</vt:lpstr>
      <vt:lpstr>POIM!Z_35953204_B2E4_4670_8547_4A661864E61F_.wvu.FilterData</vt:lpstr>
      <vt:lpstr>POIM!Z_3EBF2DB4_84D7_478D_9896_C4DA08B65D0C_.wvu.Cols</vt:lpstr>
      <vt:lpstr>POIM!Z_3EBF2DB4_84D7_478D_9896_C4DA08B65D0C_.wvu.FilterData</vt:lpstr>
      <vt:lpstr>POIM!Z_413D6799_9F75_47FF_8A9E_5CB9283B7BBE_.wvu.Cols</vt:lpstr>
      <vt:lpstr>POIM!Z_413D6799_9F75_47FF_8A9E_5CB9283B7BBE_.wvu.FilterData</vt:lpstr>
      <vt:lpstr>POIM!Z_437FD6EF_32B2_4DE0_BA89_93A7E3EF04C5_.wvu.Cols</vt:lpstr>
      <vt:lpstr>POIM!Z_44703FDB_B351_4F62_ABCF_EAA35D25F82B_.wvu.FilterData</vt:lpstr>
      <vt:lpstr>POIM!Z_61C44EA8_4687_4D4E_A1ED_359DF81A71FB_.wvu.Cols</vt:lpstr>
      <vt:lpstr>POIM!Z_61C44EA8_4687_4D4E_A1ED_359DF81A71FB_.wvu.FilterData</vt:lpstr>
      <vt:lpstr>POIM!Z_64D2264B_4E86_4FBB_93B3_BEE727888DFE_.wvu.Cols</vt:lpstr>
      <vt:lpstr>POIM!Z_6CC2252D_4676_4063_B0C5_167B37D80642_.wvu.FilterData</vt:lpstr>
      <vt:lpstr>POIM!Z_79FA8BE5_7D13_4EF3_B35A_76ACF1C0DF3C_.wvu.Cols</vt:lpstr>
      <vt:lpstr>POIM!Z_83337B45_5054_4200_BF9E_4E1DC1896214_.wvu.Cols</vt:lpstr>
      <vt:lpstr>POIM!Z_83337B45_5054_4200_BF9E_4E1DC1896214_.wvu.FilterData</vt:lpstr>
      <vt:lpstr>POIM!Z_8453577A_926D_4217_8932_6FE8F46A5D63_.wvu.FilterData</vt:lpstr>
      <vt:lpstr>POIM!Z_8C9F1640_F09D_482C_9468_7B83F0B08D65_.wvu.FilterData</vt:lpstr>
      <vt:lpstr>POIM!Z_90832C92_F64A_47A3_B902_442B1A066F81_.wvu.FilterData</vt:lpstr>
      <vt:lpstr>POIM!Z_9E851A6A_17B1_4E6F_A007_493445D427B8_.wvu.Cols</vt:lpstr>
      <vt:lpstr>POIM!Z_9E851A6A_17B1_4E6F_A007_493445D427B8_.wvu.FilterData</vt:lpstr>
      <vt:lpstr>POIM!Z_A23DAD4C_1DE1_4EEE_B895_448842FF572B_.wvu.Cols</vt:lpstr>
      <vt:lpstr>POIM!Z_A23DAD4C_1DE1_4EEE_B895_448842FF572B_.wvu.FilterData</vt:lpstr>
      <vt:lpstr>POIM!Z_B8EFA5E8_2E8C_450C_9395_D582737418AA_.wvu.Cols</vt:lpstr>
      <vt:lpstr>POIM!Z_C4F2F848_6ED7_4758_A2CE_FBAC69284179_.wvu.FilterData</vt:lpstr>
      <vt:lpstr>POIM!Z_CA5BAC36_7E1D_42E0_9796_DFA0CE58E1BF_.wvu.FilterData</vt:lpstr>
      <vt:lpstr>POIM!Z_DB90939E_72BD_4CED_BFB6_BD74FF913DB3_.wvu.Cols</vt:lpstr>
      <vt:lpstr>POIM!Z_DB90939E_72BD_4CED_BFB6_BD74FF913DB3_.wvu.FilterData</vt:lpstr>
      <vt:lpstr>POIM!Z_E10820C0_32CD_441A_8635_65479FE7CBA3_.wvu.Cols</vt:lpstr>
      <vt:lpstr>POIM!Z_E1C13DC2_98C2_4597_8D1A_C9F2C3CA60EC_.wvu.Cols</vt:lpstr>
      <vt:lpstr>POIM!Z_E4462EA5_1112_4F42_BE37_A867D6FC853C_.wvu.Cols</vt:lpstr>
      <vt:lpstr>POIM!Z_E4462EA5_1112_4F42_BE37_A867D6FC853C_.wvu.FilterData</vt:lpstr>
      <vt:lpstr>POIM!Z_ECCC7D97_A0C3_4C50_BA03_A8D24BCD22BE_.wvu.Cols</vt:lpstr>
      <vt:lpstr>POIM!Z_ECCC7D97_A0C3_4C50_BA03_A8D24BCD22BE_.wvu.FilterData</vt:lpstr>
      <vt:lpstr>POIM!Z_F36299A5_78E0_4C52_B3A4_19855E6D3EFF_.wvu.FilterData</vt:lpstr>
      <vt:lpstr>POIM!Z_F4C96D22_891C_4B3C_B57B_7878195B2E7E_.wvu.FilterData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Claudia</dc:creator>
  <dc:description/>
  <cp:lastModifiedBy>Claudia Coman</cp:lastModifiedBy>
  <cp:revision>57</cp:revision>
  <cp:lastPrinted>2020-05-19T07:33:06Z</cp:lastPrinted>
  <dcterms:created xsi:type="dcterms:W3CDTF">2006-09-16T00:00:00Z</dcterms:created>
  <dcterms:modified xsi:type="dcterms:W3CDTF">2021-06-15T11:12:08Z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